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Scales" state="visible" r:id="rId5"/>
    <sheet sheetId="3" name="Risk register" state="visible" r:id="rId6"/>
    <sheet sheetId="4" name="Matrix" state="visible" r:id="rId7"/>
  </sheets>
  <calcPr calcId="171027" fullCalcOnLoad="1"/>
</workbook>
</file>

<file path=xl/sharedStrings.xml><?xml version="1.0" encoding="utf-8"?>
<sst xmlns="http://schemas.openxmlformats.org/spreadsheetml/2006/main" count="135" uniqueCount="114">
  <si>
    <t>SMBH Consulting  |  Knowledge Centre</t>
  </si>
  <si>
    <t>Risk assessment template</t>
  </si>
  <si>
    <t>A risk register with a 5 × 5 likelihood and consequence matrix, ratings and action tracking.</t>
  </si>
  <si>
    <t>How to use this workbook</t>
  </si>
  <si>
    <t>Read the Scales sheet so everyone rates likelihood and consequence the same way.</t>
  </si>
  <si>
    <t>On the Risk register sheet, list each risk as "event, cause, effect", for example "Loss of customer data from a phishing attack, leading to notification costs and lost trust".</t>
  </si>
  <si>
    <t>Rate likelihood (1 to 5) and consequence (1 to 5) as things stand today with your existing controls. The rating (likelihood × consequence) and level calculate automatically.</t>
  </si>
  <si>
    <t>For High and Extreme risks, record further action, an owner and a due date. Re-rate the risk after the action is done (residual rating).</t>
  </si>
  <si>
    <t>Review the register at least quarterly, and whenever something changes: a new product, a new site, a new system, a near miss or an incident.</t>
  </si>
  <si>
    <t>Work health and safety risks have specific legal duties under your state or territory WHS laws. Use this register alongside, not instead of, your WHS obligations.</t>
  </si>
  <si>
    <t>Shaded yellow cells are inputs. Everything else is calculated by formulas; avoid typing over them.</t>
  </si>
  <si>
    <t>SMBH Consulting | smbhconsulting.com.au | Version 1.0, updated 2026-11-06. General information only, not financial, legal or tax advice. Check current rules with the ATO, Fair Work or a registered adviser.</t>
  </si>
  <si>
    <t>Rating scales</t>
  </si>
  <si>
    <t>Agree these definitions with your team. Adjust the dollar amounts to suit the size of your business.</t>
  </si>
  <si>
    <t>Score</t>
  </si>
  <si>
    <t>Likelihood</t>
  </si>
  <si>
    <t>Description</t>
  </si>
  <si>
    <t>Rare</t>
  </si>
  <si>
    <t>Could happen only in exceptional circumstances (less than once in 10 years).</t>
  </si>
  <si>
    <t>Unlikely</t>
  </si>
  <si>
    <t>Could happen at some time (once in 5 to 10 years).</t>
  </si>
  <si>
    <t>Possible</t>
  </si>
  <si>
    <t>Might happen (once in 1 to 5 years).</t>
  </si>
  <si>
    <t>Likely</t>
  </si>
  <si>
    <t>Will probably happen (about once a year).</t>
  </si>
  <si>
    <t>Almost certain</t>
  </si>
  <si>
    <t>Expected to happen (several times a year).</t>
  </si>
  <si>
    <t>Consequence</t>
  </si>
  <si>
    <t>Insignificant</t>
  </si>
  <si>
    <t>Cost under $1,000; no injury; no customer impact.</t>
  </si>
  <si>
    <t>Minor</t>
  </si>
  <si>
    <t>Cost $1,000 to $10,000; first aid injury; brief disruption to a few customers.</t>
  </si>
  <si>
    <t>Moderate</t>
  </si>
  <si>
    <t>Cost $10,000 to $50,000; medical treatment; a day or more of disruption; a complaint to a regulator.</t>
  </si>
  <si>
    <t>Major</t>
  </si>
  <si>
    <t>Cost $50,000 to $250,000; serious injury; loss of a key customer; regulatory action.</t>
  </si>
  <si>
    <t>Severe</t>
  </si>
  <si>
    <t>Cost over $250,000; fatality or permanent injury; business may not survive.</t>
  </si>
  <si>
    <t>Rating</t>
  </si>
  <si>
    <t>Level</t>
  </si>
  <si>
    <t>Expected response</t>
  </si>
  <si>
    <t>15–25</t>
  </si>
  <si>
    <t>Extreme</t>
  </si>
  <si>
    <t>Act now. Owner-level attention, treatment plan within days.</t>
  </si>
  <si>
    <t>10–14</t>
  </si>
  <si>
    <t>High</t>
  </si>
  <si>
    <t>Treatment plan with owner and due date within a month.</t>
  </si>
  <si>
    <t>5–9</t>
  </si>
  <si>
    <t>Medium</t>
  </si>
  <si>
    <t>Manage with routine controls and monitor at each review.</t>
  </si>
  <si>
    <t>1–4</t>
  </si>
  <si>
    <t>Low</t>
  </si>
  <si>
    <t>Accept and monitor.</t>
  </si>
  <si>
    <t>Risk register</t>
  </si>
  <si>
    <t>Yellow cells are inputs. Rating = likelihood × consequence. Level: Extreme 15+, High 10–14, Medium 5–9, Low 1–4.</t>
  </si>
  <si>
    <t>ID</t>
  </si>
  <si>
    <t>Risk (event, cause, effect)</t>
  </si>
  <si>
    <t>Category</t>
  </si>
  <si>
    <t>Existing controls</t>
  </si>
  <si>
    <t>Likelihood (1–5)</t>
  </si>
  <si>
    <t>Consequence (1–5)</t>
  </si>
  <si>
    <t>Further action</t>
  </si>
  <si>
    <t>Owner</t>
  </si>
  <si>
    <t>Due date</t>
  </si>
  <si>
    <t>Status</t>
  </si>
  <si>
    <t>Residual likelihood</t>
  </si>
  <si>
    <t>Residual consequence</t>
  </si>
  <si>
    <t>Residual rating</t>
  </si>
  <si>
    <t>Residual level</t>
  </si>
  <si>
    <t>Phishing email leads to stolen banking credentials and fraudulent payments</t>
  </si>
  <si>
    <t>Cyber and IT</t>
  </si>
  <si>
    <t>Staff awareness emails; bank dual approval over $5,000</t>
  </si>
  <si>
    <t>Turn on multi-factor authentication for email and banking; quarterly phishing training</t>
  </si>
  <si>
    <t>Operations manager</t>
  </si>
  <si>
    <t>In progress</t>
  </si>
  <si>
    <t>Loss of our largest customer (30% of revenue) causes a cash shortfall</t>
  </si>
  <si>
    <t>Financial</t>
  </si>
  <si>
    <t>Account reviews twice a year</t>
  </si>
  <si>
    <t>Diversify: target three new accounts of similar size this financial year</t>
  </si>
  <si>
    <t>Not started</t>
  </si>
  <si>
    <t>Key supplier stops trading, delaying jobs for weeks</t>
  </si>
  <si>
    <t>Supply chain</t>
  </si>
  <si>
    <t>Informal second supplier</t>
  </si>
  <si>
    <t>Formalise a backup supplier agreement and keep two weeks of critical stock</t>
  </si>
  <si>
    <t>Purchasing lead</t>
  </si>
  <si>
    <t>Customer data disclosed in error, triggering privacy obligations</t>
  </si>
  <si>
    <t>Legal and compliance</t>
  </si>
  <si>
    <t>Privacy policy; role-based access in CRM</t>
  </si>
  <si>
    <t>Document a data breach response plan aligned with the Notifiable Data Breaches scheme</t>
  </si>
  <si>
    <t>Manual handling injury in the warehouse</t>
  </si>
  <si>
    <t>Work health and safety</t>
  </si>
  <si>
    <t>Trolleys provided; induction covers lifting</t>
  </si>
  <si>
    <t>Install a pallet jack; refresher training; incident reporting process</t>
  </si>
  <si>
    <t>Warehouse supervisor</t>
  </si>
  <si>
    <t>Owner unavailable for an extended period with no one able to approve payments</t>
  </si>
  <si>
    <t>People</t>
  </si>
  <si>
    <t>None</t>
  </si>
  <si>
    <t>Second authorised signatory; document key processes</t>
  </si>
  <si>
    <t>Risk matrix and summary</t>
  </si>
  <si>
    <t>Ratings for each likelihood and consequence pair, and a count of current risks by level.</t>
  </si>
  <si>
    <t>Likelihood ↓ / Consequence →</t>
  </si>
  <si>
    <t>1 Insignificant</t>
  </si>
  <si>
    <t>2 Minor</t>
  </si>
  <si>
    <t>3 Moderate</t>
  </si>
  <si>
    <t>4 Major</t>
  </si>
  <si>
    <t>5 Severe</t>
  </si>
  <si>
    <t>5 Almost certain</t>
  </si>
  <si>
    <t>4 Likely</t>
  </si>
  <si>
    <t>3 Possible</t>
  </si>
  <si>
    <t>2 Unlikely</t>
  </si>
  <si>
    <t>1 Rare</t>
  </si>
  <si>
    <t>Current</t>
  </si>
  <si>
    <t>Residual</t>
  </si>
  <si>
    <t>Open actions (not Done or Accepted)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</si>
</sst>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9" x14ac:knownFonts="1">
    <font>
      <color theme="1"/>
      <family val="2"/>
      <scheme val="minor"/>
      <sz val="11"/>
      <name val="Calibri"/>
    </font>
    <font>
      <b/>
      <color rgb="FFD4080B"/>
      <sz val="10"/>
    </font>
    <font>
      <b/>
      <color rgb="FF171717"/>
      <sz val="16"/>
    </font>
    <font>
      <i/>
      <color rgb="FF555555"/>
      <sz val="9"/>
    </font>
    <font>
      <b/>
      <sz val="12"/>
    </font>
    <font>
      <b/>
      <color rgb="FFD4080B"/>
    </font>
    <font>
      <i/>
      <color rgb="FF555555"/>
      <sz val="8"/>
    </font>
    <font>
      <b/>
      <color rgb="FFFFFFFF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2B2B2B"/>
      </patternFill>
    </fill>
    <fill>
      <patternFill patternType="solid">
        <fgColor rgb="FFF4F4F5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2" borderId="1" xfId="0" applyFill="1" applyBorder="1"/>
    <xf numFmtId="0" fontId="6" fillId="0" borderId="0" xfId="0" applyFont="1" applyAlignment="1">
      <alignment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/>
    <xf numFmtId="0" fontId="8" fillId="0" borderId="0" xfId="0" applyFont="1"/>
    <xf numFmtId="0" fontId="8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8" fillId="4" borderId="1" xfId="0" applyFont="1" applyFill="1" applyBorder="1"/>
  </cellXfs>
  <cellStyles count="1">
    <cellStyle name="Normal" xfId="0" builtinId="0"/>
  </cellStyles>
  <dxfs count="12">
    <dxf>
      <font>
        <b/>
        <color rgb="FFFFFFFF"/>
      </font>
      <fill>
        <patternFill patternType="solid">
          <bgColor rgb="FFD4080B"/>
        </patternFill>
      </fill>
    </dxf>
    <dxf>
      <fill>
        <patternFill patternType="solid">
          <bgColor rgb="FFFFB3B4"/>
        </patternFill>
      </fill>
    </dxf>
    <dxf>
      <fill>
        <patternFill patternType="solid">
          <bgColor rgb="FFFFE8A3"/>
        </patternFill>
      </fill>
    </dxf>
    <dxf>
      <fill>
        <patternFill patternType="solid">
          <bgColor rgb="FFD7F2DE"/>
        </patternFill>
      </fill>
    </dxf>
    <dxf>
      <font>
        <b/>
        <color rgb="FFFFFFFF"/>
      </font>
      <fill>
        <patternFill patternType="solid">
          <bgColor rgb="FFD4080B"/>
        </patternFill>
      </fill>
    </dxf>
    <dxf>
      <fill>
        <patternFill patternType="solid">
          <bgColor rgb="FFFFB3B4"/>
        </patternFill>
      </fill>
    </dxf>
    <dxf>
      <fill>
        <patternFill patternType="solid">
          <bgColor rgb="FFFFE8A3"/>
        </patternFill>
      </fill>
    </dxf>
    <dxf>
      <fill>
        <patternFill patternType="solid">
          <bgColor rgb="FFD7F2DE"/>
        </patternFill>
      </fill>
    </dxf>
    <dxf>
      <font>
        <b/>
        <color rgb="FFFFFFFF"/>
      </font>
      <fill>
        <patternFill patternType="solid">
          <bgColor rgb="FFD4080B"/>
        </patternFill>
      </fill>
    </dxf>
    <dxf>
      <fill>
        <patternFill patternType="solid">
          <bgColor rgb="FFFFB3B4"/>
        </patternFill>
      </fill>
    </dxf>
    <dxf>
      <fill>
        <patternFill patternType="solid">
          <bgColor rgb="FFFFE8A3"/>
        </patternFill>
      </fill>
    </dxf>
    <dxf>
      <fill>
        <patternFill patternType="solid">
          <bgColor rgb="FFD7F2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00" customWidth="1"/>
  </cols>
  <sheetData>
    <row r="1" spans="1:2" x14ac:dyDescent="0.25">
      <c r="A1" s="1" t="s">
        <v>0</v>
      </c>
      <c r="B1" s="1"/>
    </row>
    <row r="2" spans="1:2" x14ac:dyDescent="0.25">
      <c r="A2" s="2" t="s">
        <v>1</v>
      </c>
      <c r="B2" s="2"/>
    </row>
    <row r="3" ht="30" customHeight="1" spans="1:2" x14ac:dyDescent="0.25">
      <c r="A3" s="3" t="s">
        <v>2</v>
      </c>
      <c r="B3" s="3"/>
    </row>
    <row r="5" spans="1:1" x14ac:dyDescent="0.25">
      <c r="A5" s="4" t="s">
        <v>3</v>
      </c>
    </row>
    <row r="6" ht="18" customHeight="1" spans="1:2" x14ac:dyDescent="0.25">
      <c r="A6" s="5">
        <v>1</v>
      </c>
      <c r="B6" s="6" t="s">
        <v>4</v>
      </c>
    </row>
    <row r="7" ht="30" customHeight="1" spans="1:2" x14ac:dyDescent="0.25">
      <c r="A7" s="5">
        <v>2</v>
      </c>
      <c r="B7" s="6" t="s">
        <v>5</v>
      </c>
    </row>
    <row r="8" ht="30" customHeight="1" spans="1:2" x14ac:dyDescent="0.25">
      <c r="A8" s="5">
        <v>3</v>
      </c>
      <c r="B8" s="6" t="s">
        <v>6</v>
      </c>
    </row>
    <row r="9" ht="30" customHeight="1" spans="1:2" x14ac:dyDescent="0.25">
      <c r="A9" s="5">
        <v>4</v>
      </c>
      <c r="B9" s="6" t="s">
        <v>7</v>
      </c>
    </row>
    <row r="10" ht="30" customHeight="1" spans="1:2" x14ac:dyDescent="0.25">
      <c r="A10" s="5">
        <v>5</v>
      </c>
      <c r="B10" s="6" t="s">
        <v>8</v>
      </c>
    </row>
    <row r="11" ht="30" customHeight="1" spans="1:2" x14ac:dyDescent="0.25">
      <c r="A11" s="5">
        <v>6</v>
      </c>
      <c r="B11" s="6" t="s">
        <v>9</v>
      </c>
    </row>
    <row r="13" spans="1:2" x14ac:dyDescent="0.25">
      <c r="A13" s="7"/>
      <c r="B13" t="s">
        <v>10</v>
      </c>
    </row>
    <row r="15" ht="24" customHeight="1" spans="1:2" x14ac:dyDescent="0.25">
      <c r="A15" s="8" t="s">
        <v>11</v>
      </c>
      <c r="B15" s="8"/>
    </row>
  </sheetData>
  <mergeCells count="4">
    <mergeCell ref="A1:B1"/>
    <mergeCell ref="A2:B2"/>
    <mergeCell ref="A3:B3"/>
    <mergeCell ref="A15:B15"/>
  </mergeCells>
  <pageMargins left="0.5" right="0.5" top="0.7" bottom="0.7" header="0.3" footer="0.3"/>
  <pageSetup paperSize="9" orientation="portrait" horizontalDpi="4294967295" verticalDpi="4294967295" scale="100" fitToWidth="1" fitToHeight="0"/>
  <headerFooter>
    <oddHeader>&amp;L&amp;"Calibri,Bold"&amp;KD4080BSMBH Consulting&amp;K000000&amp;"Calibri,Regular" | Knowledge Centre&amp;RRisk assessment template</oddHeader>
    <oddFooter>&amp;LSMBH Consulting | smbhconsulting.com.au | Version 1.0&amp;RPage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6"/>
  <sheetViews>
    <sheetView workbookViewId="0" showGridLines="0"/>
  </sheetViews>
  <sheetFormatPr defaultRowHeight="15" outlineLevelRow="0" outlineLevelCol="0" x14ac:dyDescent="55"/>
  <cols>
    <col min="1" max="1" width="8" customWidth="1"/>
    <col min="2" max="2" width="18" customWidth="1"/>
    <col min="3" max="3" width="70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2" t="s">
        <v>12</v>
      </c>
      <c r="B2" s="2"/>
      <c r="C2" s="2"/>
    </row>
    <row r="3" ht="30" customHeight="1" spans="1:3" x14ac:dyDescent="0.25">
      <c r="A3" s="3" t="s">
        <v>13</v>
      </c>
      <c r="B3" s="3"/>
      <c r="C3" s="3"/>
    </row>
    <row r="5" ht="30" customHeight="1" spans="1:3" x14ac:dyDescent="0.25">
      <c r="A5" s="9" t="s">
        <v>14</v>
      </c>
      <c r="B5" s="10" t="s">
        <v>15</v>
      </c>
      <c r="C5" s="10" t="s">
        <v>16</v>
      </c>
    </row>
    <row r="6" spans="1:3" x14ac:dyDescent="0.25">
      <c r="A6" s="11">
        <v>1</v>
      </c>
      <c r="B6" s="11" t="s">
        <v>17</v>
      </c>
      <c r="C6" s="11" t="s">
        <v>18</v>
      </c>
    </row>
    <row r="7" spans="1:3" x14ac:dyDescent="0.25">
      <c r="A7" s="11">
        <v>2</v>
      </c>
      <c r="B7" s="11" t="s">
        <v>19</v>
      </c>
      <c r="C7" s="11" t="s">
        <v>20</v>
      </c>
    </row>
    <row r="8" spans="1:3" x14ac:dyDescent="0.25">
      <c r="A8" s="11">
        <v>3</v>
      </c>
      <c r="B8" s="11" t="s">
        <v>21</v>
      </c>
      <c r="C8" s="11" t="s">
        <v>22</v>
      </c>
    </row>
    <row r="9" spans="1:3" x14ac:dyDescent="0.25">
      <c r="A9" s="11">
        <v>4</v>
      </c>
      <c r="B9" s="11" t="s">
        <v>23</v>
      </c>
      <c r="C9" s="11" t="s">
        <v>24</v>
      </c>
    </row>
    <row r="10" spans="1:3" x14ac:dyDescent="0.25">
      <c r="A10" s="11">
        <v>5</v>
      </c>
      <c r="B10" s="11" t="s">
        <v>25</v>
      </c>
      <c r="C10" s="11" t="s">
        <v>26</v>
      </c>
    </row>
    <row r="12" ht="30" customHeight="1" spans="1:3" x14ac:dyDescent="0.25">
      <c r="A12" s="9" t="s">
        <v>14</v>
      </c>
      <c r="B12" s="10" t="s">
        <v>27</v>
      </c>
      <c r="C12" s="10" t="s">
        <v>16</v>
      </c>
    </row>
    <row r="13" spans="1:3" x14ac:dyDescent="0.25">
      <c r="A13" s="11">
        <v>1</v>
      </c>
      <c r="B13" s="11" t="s">
        <v>28</v>
      </c>
      <c r="C13" s="11" t="s">
        <v>29</v>
      </c>
    </row>
    <row r="14" spans="1:3" x14ac:dyDescent="0.25">
      <c r="A14" s="11">
        <v>2</v>
      </c>
      <c r="B14" s="11" t="s">
        <v>30</v>
      </c>
      <c r="C14" s="11" t="s">
        <v>31</v>
      </c>
    </row>
    <row r="15" spans="1:3" x14ac:dyDescent="0.25">
      <c r="A15" s="11">
        <v>3</v>
      </c>
      <c r="B15" s="11" t="s">
        <v>32</v>
      </c>
      <c r="C15" s="11" t="s">
        <v>33</v>
      </c>
    </row>
    <row r="16" spans="1:3" x14ac:dyDescent="0.25">
      <c r="A16" s="11">
        <v>4</v>
      </c>
      <c r="B16" s="11" t="s">
        <v>34</v>
      </c>
      <c r="C16" s="11" t="s">
        <v>35</v>
      </c>
    </row>
    <row r="17" spans="1:3" x14ac:dyDescent="0.25">
      <c r="A17" s="11">
        <v>5</v>
      </c>
      <c r="B17" s="11" t="s">
        <v>36</v>
      </c>
      <c r="C17" s="11" t="s">
        <v>37</v>
      </c>
    </row>
    <row r="19" ht="30" customHeight="1" spans="1:3" x14ac:dyDescent="0.25">
      <c r="A19" s="9" t="s">
        <v>38</v>
      </c>
      <c r="B19" s="10" t="s">
        <v>39</v>
      </c>
      <c r="C19" s="10" t="s">
        <v>40</v>
      </c>
    </row>
    <row r="20" spans="1:3" x14ac:dyDescent="0.25">
      <c r="A20" s="11" t="s">
        <v>41</v>
      </c>
      <c r="B20" s="11" t="s">
        <v>42</v>
      </c>
      <c r="C20" s="11" t="s">
        <v>43</v>
      </c>
    </row>
    <row r="21" spans="1:3" x14ac:dyDescent="0.25">
      <c r="A21" s="11" t="s">
        <v>44</v>
      </c>
      <c r="B21" s="11" t="s">
        <v>45</v>
      </c>
      <c r="C21" s="11" t="s">
        <v>46</v>
      </c>
    </row>
    <row r="22" spans="1:3" x14ac:dyDescent="0.25">
      <c r="A22" s="11" t="s">
        <v>47</v>
      </c>
      <c r="B22" s="11" t="s">
        <v>48</v>
      </c>
      <c r="C22" s="11" t="s">
        <v>49</v>
      </c>
    </row>
    <row r="23" spans="1:3" x14ac:dyDescent="0.25">
      <c r="A23" s="11" t="s">
        <v>50</v>
      </c>
      <c r="B23" s="11" t="s">
        <v>51</v>
      </c>
      <c r="C23" s="11" t="s">
        <v>52</v>
      </c>
    </row>
    <row r="26" ht="24" customHeight="1" spans="1:3" x14ac:dyDescent="0.25">
      <c r="A26" s="8" t="s">
        <v>11</v>
      </c>
      <c r="B26" s="8"/>
      <c r="C26" s="8"/>
    </row>
  </sheetData>
  <mergeCells count="4">
    <mergeCell ref="A1:C1"/>
    <mergeCell ref="A2:C2"/>
    <mergeCell ref="A3:C3"/>
    <mergeCell ref="A26:C26"/>
  </mergeCells>
  <pageMargins left="0.5" right="0.5" top="0.7" bottom="0.7" header="0.3" footer="0.3"/>
  <pageSetup paperSize="9" orientation="portrait" horizontalDpi="4294967295" verticalDpi="4294967295" scale="100" fitToWidth="1" fitToHeight="0"/>
  <headerFooter>
    <oddHeader>&amp;L&amp;"Calibri,Bold"&amp;KD4080BSMBH Consulting&amp;K000000&amp;"Calibri,Regular" | Knowledge Centre&amp;RRisk assessment template</oddHeader>
    <oddFooter>&amp;LSMBH Consulting | smbhconsulting.com.au | Version 1.0&amp;RPage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44" customWidth="1"/>
    <col min="3" max="3" width="16" customWidth="1"/>
    <col min="4" max="4" width="34" customWidth="1"/>
    <col min="5" max="5" width="11" customWidth="1"/>
    <col min="6" max="6" width="12" customWidth="1"/>
    <col min="8" max="8" width="11" customWidth="1"/>
    <col min="9" max="9" width="34" customWidth="1"/>
    <col min="10" max="11" width="12" customWidth="1"/>
    <col min="12" max="12" width="13" customWidth="1"/>
    <col min="13" max="13" width="11" customWidth="1"/>
    <col min="14" max="14" width="12" customWidth="1"/>
    <col min="15" max="15" width="10" customWidth="1"/>
    <col min="16" max="16" width="11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30" customHeight="1" spans="1:16" x14ac:dyDescent="0.25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ht="30" customHeight="1" spans="1:16" x14ac:dyDescent="0.25">
      <c r="A5" s="9" t="s">
        <v>55</v>
      </c>
      <c r="B5" s="10" t="s">
        <v>56</v>
      </c>
      <c r="C5" s="10" t="s">
        <v>57</v>
      </c>
      <c r="D5" s="10" t="s">
        <v>58</v>
      </c>
      <c r="E5" s="10" t="s">
        <v>59</v>
      </c>
      <c r="F5" s="10" t="s">
        <v>60</v>
      </c>
      <c r="G5" s="10" t="s">
        <v>38</v>
      </c>
      <c r="H5" s="10" t="s">
        <v>39</v>
      </c>
      <c r="I5" s="10" t="s">
        <v>61</v>
      </c>
      <c r="J5" s="10" t="s">
        <v>62</v>
      </c>
      <c r="K5" s="10" t="s">
        <v>63</v>
      </c>
      <c r="L5" s="10" t="s">
        <v>64</v>
      </c>
      <c r="M5" s="10" t="s">
        <v>65</v>
      </c>
      <c r="N5" s="10" t="s">
        <v>66</v>
      </c>
      <c r="O5" s="10" t="s">
        <v>67</v>
      </c>
      <c r="P5" s="10" t="s">
        <v>68</v>
      </c>
    </row>
    <row r="6" spans="1:16" x14ac:dyDescent="0.25">
      <c r="A6" s="11">
        <f>IF(B6="","","R"&amp;TEXT(ROW()-5,"00"))</f>
      </c>
      <c r="B6" s="12" t="s">
        <v>69</v>
      </c>
      <c r="C6" s="7" t="s">
        <v>70</v>
      </c>
      <c r="D6" s="12" t="s">
        <v>71</v>
      </c>
      <c r="E6" s="13">
        <v>4</v>
      </c>
      <c r="F6" s="13">
        <v>4</v>
      </c>
      <c r="G6" s="11">
        <f>IF(OR(E6="",F6=""),"",E6*F6)</f>
      </c>
      <c r="H6" s="11">
        <f>IF(G6="","",IF(G6&gt;=15,"Extreme",IF(G6&gt;=10,"High",IF(G6&gt;=5,"Medium","Low"))))</f>
      </c>
      <c r="I6" s="12" t="s">
        <v>72</v>
      </c>
      <c r="J6" s="7" t="s">
        <v>73</v>
      </c>
      <c r="K6" s="14">
        <v>46371</v>
      </c>
      <c r="L6" s="7" t="s">
        <v>74</v>
      </c>
      <c r="M6" s="13">
        <v>2</v>
      </c>
      <c r="N6" s="13">
        <v>4</v>
      </c>
      <c r="O6" s="11">
        <f>IF(OR(M6="",N6=""),"",M6*N6)</f>
      </c>
      <c r="P6" s="11">
        <f>IF(O6="","",IF(O6&gt;=15,"Extreme",IF(O6&gt;=10,"High",IF(O6&gt;=5,"Medium","Low"))))</f>
      </c>
    </row>
    <row r="7" spans="1:16" x14ac:dyDescent="0.25">
      <c r="A7" s="11">
        <f>IF(B7="","","R"&amp;TEXT(ROW()-5,"00"))</f>
      </c>
      <c r="B7" s="12" t="s">
        <v>75</v>
      </c>
      <c r="C7" s="7" t="s">
        <v>76</v>
      </c>
      <c r="D7" s="12" t="s">
        <v>77</v>
      </c>
      <c r="E7" s="13">
        <v>3</v>
      </c>
      <c r="F7" s="13">
        <v>4</v>
      </c>
      <c r="G7" s="11">
        <f>IF(OR(E7="",F7=""),"",E7*F7)</f>
      </c>
      <c r="H7" s="11">
        <f>IF(G7="","",IF(G7&gt;=15,"Extreme",IF(G7&gt;=10,"High",IF(G7&gt;=5,"Medium","Low"))))</f>
      </c>
      <c r="I7" s="12" t="s">
        <v>78</v>
      </c>
      <c r="J7" s="7" t="s">
        <v>62</v>
      </c>
      <c r="K7" s="14">
        <v>46568</v>
      </c>
      <c r="L7" s="7" t="s">
        <v>79</v>
      </c>
      <c r="M7" s="13">
        <v>3</v>
      </c>
      <c r="N7" s="13">
        <v>3</v>
      </c>
      <c r="O7" s="11">
        <f>IF(OR(M7="",N7=""),"",M7*N7)</f>
      </c>
      <c r="P7" s="11">
        <f>IF(O7="","",IF(O7&gt;=15,"Extreme",IF(O7&gt;=10,"High",IF(O7&gt;=5,"Medium","Low"))))</f>
      </c>
    </row>
    <row r="8" spans="1:16" x14ac:dyDescent="0.25">
      <c r="A8" s="11">
        <f>IF(B8="","","R"&amp;TEXT(ROW()-5,"00"))</f>
      </c>
      <c r="B8" s="12" t="s">
        <v>80</v>
      </c>
      <c r="C8" s="7" t="s">
        <v>81</v>
      </c>
      <c r="D8" s="12" t="s">
        <v>82</v>
      </c>
      <c r="E8" s="13">
        <v>2</v>
      </c>
      <c r="F8" s="13">
        <v>3</v>
      </c>
      <c r="G8" s="11">
        <f>IF(OR(E8="",F8=""),"",E8*F8)</f>
      </c>
      <c r="H8" s="11">
        <f>IF(G8="","",IF(G8&gt;=15,"Extreme",IF(G8&gt;=10,"High",IF(G8&gt;=5,"Medium","Low"))))</f>
      </c>
      <c r="I8" s="12" t="s">
        <v>83</v>
      </c>
      <c r="J8" s="7" t="s">
        <v>84</v>
      </c>
      <c r="K8" s="14">
        <v>46446</v>
      </c>
      <c r="L8" s="7" t="s">
        <v>79</v>
      </c>
      <c r="M8" s="13">
        <v>2</v>
      </c>
      <c r="N8" s="13">
        <v>2</v>
      </c>
      <c r="O8" s="11">
        <f>IF(OR(M8="",N8=""),"",M8*N8)</f>
      </c>
      <c r="P8" s="11">
        <f>IF(O8="","",IF(O8&gt;=15,"Extreme",IF(O8&gt;=10,"High",IF(O8&gt;=5,"Medium","Low"))))</f>
      </c>
    </row>
    <row r="9" spans="1:16" x14ac:dyDescent="0.25">
      <c r="A9" s="11">
        <f>IF(B9="","","R"&amp;TEXT(ROW()-5,"00"))</f>
      </c>
      <c r="B9" s="12" t="s">
        <v>85</v>
      </c>
      <c r="C9" s="7" t="s">
        <v>86</v>
      </c>
      <c r="D9" s="12" t="s">
        <v>87</v>
      </c>
      <c r="E9" s="13">
        <v>2</v>
      </c>
      <c r="F9" s="13">
        <v>4</v>
      </c>
      <c r="G9" s="11">
        <f>IF(OR(E9="",F9=""),"",E9*F9)</f>
      </c>
      <c r="H9" s="11">
        <f>IF(G9="","",IF(G9&gt;=15,"Extreme",IF(G9&gt;=10,"High",IF(G9&gt;=5,"Medium","Low"))))</f>
      </c>
      <c r="I9" s="12" t="s">
        <v>88</v>
      </c>
      <c r="J9" s="7" t="s">
        <v>62</v>
      </c>
      <c r="K9" s="14">
        <v>46418</v>
      </c>
      <c r="L9" s="7" t="s">
        <v>79</v>
      </c>
      <c r="M9" s="13">
        <v>2</v>
      </c>
      <c r="N9" s="13">
        <v>3</v>
      </c>
      <c r="O9" s="11">
        <f>IF(OR(M9="",N9=""),"",M9*N9)</f>
      </c>
      <c r="P9" s="11">
        <f>IF(O9="","",IF(O9&gt;=15,"Extreme",IF(O9&gt;=10,"High",IF(O9&gt;=5,"Medium","Low"))))</f>
      </c>
    </row>
    <row r="10" spans="1:16" x14ac:dyDescent="0.25">
      <c r="A10" s="11">
        <f>IF(B10="","","R"&amp;TEXT(ROW()-5,"00"))</f>
      </c>
      <c r="B10" s="12" t="s">
        <v>89</v>
      </c>
      <c r="C10" s="7" t="s">
        <v>90</v>
      </c>
      <c r="D10" s="12" t="s">
        <v>91</v>
      </c>
      <c r="E10" s="13">
        <v>3</v>
      </c>
      <c r="F10" s="13">
        <v>3</v>
      </c>
      <c r="G10" s="11">
        <f>IF(OR(E10="",F10=""),"",E10*F10)</f>
      </c>
      <c r="H10" s="11">
        <f>IF(G10="","",IF(G10&gt;=15,"Extreme",IF(G10&gt;=10,"High",IF(G10&gt;=5,"Medium","Low"))))</f>
      </c>
      <c r="I10" s="12" t="s">
        <v>92</v>
      </c>
      <c r="J10" s="7" t="s">
        <v>93</v>
      </c>
      <c r="K10" s="14">
        <v>46357</v>
      </c>
      <c r="L10" s="7" t="s">
        <v>74</v>
      </c>
      <c r="M10" s="13">
        <v>2</v>
      </c>
      <c r="N10" s="13">
        <v>3</v>
      </c>
      <c r="O10" s="11">
        <f>IF(OR(M10="",N10=""),"",M10*N10)</f>
      </c>
      <c r="P10" s="11">
        <f>IF(O10="","",IF(O10&gt;=15,"Extreme",IF(O10&gt;=10,"High",IF(O10&gt;=5,"Medium","Low"))))</f>
      </c>
    </row>
    <row r="11" spans="1:16" x14ac:dyDescent="0.25">
      <c r="A11" s="11">
        <f>IF(B11="","","R"&amp;TEXT(ROW()-5,"00"))</f>
      </c>
      <c r="B11" s="12" t="s">
        <v>94</v>
      </c>
      <c r="C11" s="7" t="s">
        <v>95</v>
      </c>
      <c r="D11" s="12" t="s">
        <v>96</v>
      </c>
      <c r="E11" s="13">
        <v>2</v>
      </c>
      <c r="F11" s="13">
        <v>4</v>
      </c>
      <c r="G11" s="11">
        <f>IF(OR(E11="",F11=""),"",E11*F11)</f>
      </c>
      <c r="H11" s="11">
        <f>IF(G11="","",IF(G11&gt;=15,"Extreme",IF(G11&gt;=10,"High",IF(G11&gt;=5,"Medium","Low"))))</f>
      </c>
      <c r="I11" s="12" t="s">
        <v>97</v>
      </c>
      <c r="J11" s="7" t="s">
        <v>62</v>
      </c>
      <c r="K11" s="14">
        <v>46477</v>
      </c>
      <c r="L11" s="7" t="s">
        <v>79</v>
      </c>
      <c r="M11" s="13">
        <v>2</v>
      </c>
      <c r="N11" s="13">
        <v>2</v>
      </c>
      <c r="O11" s="11">
        <f>IF(OR(M11="",N11=""),"",M11*N11)</f>
      </c>
      <c r="P11" s="11">
        <f>IF(O11="","",IF(O11&gt;=15,"Extreme",IF(O11&gt;=10,"High",IF(O11&gt;=5,"Medium","Low"))))</f>
      </c>
    </row>
    <row r="12" spans="1:16" x14ac:dyDescent="0.25">
      <c r="A12" s="11">
        <f>IF(B12="","","R"&amp;TEXT(ROW()-5,"00"))</f>
      </c>
      <c r="B12" s="12"/>
      <c r="C12" s="7"/>
      <c r="D12" s="12"/>
      <c r="E12" s="13"/>
      <c r="F12" s="13"/>
      <c r="G12" s="11">
        <f>IF(OR(E12="",F12=""),"",E12*F12)</f>
      </c>
      <c r="H12" s="11">
        <f>IF(G12="","",IF(G12&gt;=15,"Extreme",IF(G12&gt;=10,"High",IF(G12&gt;=5,"Medium","Low"))))</f>
      </c>
      <c r="I12" s="12"/>
      <c r="J12" s="7"/>
      <c r="K12" s="14"/>
      <c r="L12" s="7"/>
      <c r="M12" s="13"/>
      <c r="N12" s="13"/>
      <c r="O12" s="11">
        <f>IF(OR(M12="",N12=""),"",M12*N12)</f>
      </c>
      <c r="P12" s="11">
        <f>IF(O12="","",IF(O12&gt;=15,"Extreme",IF(O12&gt;=10,"High",IF(O12&gt;=5,"Medium","Low"))))</f>
      </c>
    </row>
    <row r="13" spans="1:16" x14ac:dyDescent="0.25">
      <c r="A13" s="11">
        <f>IF(B13="","","R"&amp;TEXT(ROW()-5,"00"))</f>
      </c>
      <c r="B13" s="12"/>
      <c r="C13" s="7"/>
      <c r="D13" s="12"/>
      <c r="E13" s="13"/>
      <c r="F13" s="13"/>
      <c r="G13" s="11">
        <f>IF(OR(E13="",F13=""),"",E13*F13)</f>
      </c>
      <c r="H13" s="11">
        <f>IF(G13="","",IF(G13&gt;=15,"Extreme",IF(G13&gt;=10,"High",IF(G13&gt;=5,"Medium","Low"))))</f>
      </c>
      <c r="I13" s="12"/>
      <c r="J13" s="7"/>
      <c r="K13" s="14"/>
      <c r="L13" s="7"/>
      <c r="M13" s="13"/>
      <c r="N13" s="13"/>
      <c r="O13" s="11">
        <f>IF(OR(M13="",N13=""),"",M13*N13)</f>
      </c>
      <c r="P13" s="11">
        <f>IF(O13="","",IF(O13&gt;=15,"Extreme",IF(O13&gt;=10,"High",IF(O13&gt;=5,"Medium","Low"))))</f>
      </c>
    </row>
    <row r="14" spans="1:16" x14ac:dyDescent="0.25">
      <c r="A14" s="11">
        <f>IF(B14="","","R"&amp;TEXT(ROW()-5,"00"))</f>
      </c>
      <c r="B14" s="12"/>
      <c r="C14" s="7"/>
      <c r="D14" s="12"/>
      <c r="E14" s="13"/>
      <c r="F14" s="13"/>
      <c r="G14" s="11">
        <f>IF(OR(E14="",F14=""),"",E14*F14)</f>
      </c>
      <c r="H14" s="11">
        <f>IF(G14="","",IF(G14&gt;=15,"Extreme",IF(G14&gt;=10,"High",IF(G14&gt;=5,"Medium","Low"))))</f>
      </c>
      <c r="I14" s="12"/>
      <c r="J14" s="7"/>
      <c r="K14" s="14"/>
      <c r="L14" s="7"/>
      <c r="M14" s="13"/>
      <c r="N14" s="13"/>
      <c r="O14" s="11">
        <f>IF(OR(M14="",N14=""),"",M14*N14)</f>
      </c>
      <c r="P14" s="11">
        <f>IF(O14="","",IF(O14&gt;=15,"Extreme",IF(O14&gt;=10,"High",IF(O14&gt;=5,"Medium","Low"))))</f>
      </c>
    </row>
    <row r="15" spans="1:16" x14ac:dyDescent="0.25">
      <c r="A15" s="11">
        <f>IF(B15="","","R"&amp;TEXT(ROW()-5,"00"))</f>
      </c>
      <c r="B15" s="12"/>
      <c r="C15" s="7"/>
      <c r="D15" s="12"/>
      <c r="E15" s="13"/>
      <c r="F15" s="13"/>
      <c r="G15" s="11">
        <f>IF(OR(E15="",F15=""),"",E15*F15)</f>
      </c>
      <c r="H15" s="11">
        <f>IF(G15="","",IF(G15&gt;=15,"Extreme",IF(G15&gt;=10,"High",IF(G15&gt;=5,"Medium","Low"))))</f>
      </c>
      <c r="I15" s="12"/>
      <c r="J15" s="7"/>
      <c r="K15" s="14"/>
      <c r="L15" s="7"/>
      <c r="M15" s="13"/>
      <c r="N15" s="13"/>
      <c r="O15" s="11">
        <f>IF(OR(M15="",N15=""),"",M15*N15)</f>
      </c>
      <c r="P15" s="11">
        <f>IF(O15="","",IF(O15&gt;=15,"Extreme",IF(O15&gt;=10,"High",IF(O15&gt;=5,"Medium","Low"))))</f>
      </c>
    </row>
    <row r="16" spans="1:16" x14ac:dyDescent="0.25">
      <c r="A16" s="11">
        <f>IF(B16="","","R"&amp;TEXT(ROW()-5,"00"))</f>
      </c>
      <c r="B16" s="12"/>
      <c r="C16" s="7"/>
      <c r="D16" s="12"/>
      <c r="E16" s="13"/>
      <c r="F16" s="13"/>
      <c r="G16" s="11">
        <f>IF(OR(E16="",F16=""),"",E16*F16)</f>
      </c>
      <c r="H16" s="11">
        <f>IF(G16="","",IF(G16&gt;=15,"Extreme",IF(G16&gt;=10,"High",IF(G16&gt;=5,"Medium","Low"))))</f>
      </c>
      <c r="I16" s="12"/>
      <c r="J16" s="7"/>
      <c r="K16" s="14"/>
      <c r="L16" s="7"/>
      <c r="M16" s="13"/>
      <c r="N16" s="13"/>
      <c r="O16" s="11">
        <f>IF(OR(M16="",N16=""),"",M16*N16)</f>
      </c>
      <c r="P16" s="11">
        <f>IF(O16="","",IF(O16&gt;=15,"Extreme",IF(O16&gt;=10,"High",IF(O16&gt;=5,"Medium","Low"))))</f>
      </c>
    </row>
    <row r="17" spans="1:16" x14ac:dyDescent="0.25">
      <c r="A17" s="11">
        <f>IF(B17="","","R"&amp;TEXT(ROW()-5,"00"))</f>
      </c>
      <c r="B17" s="12"/>
      <c r="C17" s="7"/>
      <c r="D17" s="12"/>
      <c r="E17" s="13"/>
      <c r="F17" s="13"/>
      <c r="G17" s="11">
        <f>IF(OR(E17="",F17=""),"",E17*F17)</f>
      </c>
      <c r="H17" s="11">
        <f>IF(G17="","",IF(G17&gt;=15,"Extreme",IF(G17&gt;=10,"High",IF(G17&gt;=5,"Medium","Low"))))</f>
      </c>
      <c r="I17" s="12"/>
      <c r="J17" s="7"/>
      <c r="K17" s="14"/>
      <c r="L17" s="7"/>
      <c r="M17" s="13"/>
      <c r="N17" s="13"/>
      <c r="O17" s="11">
        <f>IF(OR(M17="",N17=""),"",M17*N17)</f>
      </c>
      <c r="P17" s="11">
        <f>IF(O17="","",IF(O17&gt;=15,"Extreme",IF(O17&gt;=10,"High",IF(O17&gt;=5,"Medium","Low"))))</f>
      </c>
    </row>
    <row r="18" spans="1:16" x14ac:dyDescent="0.25">
      <c r="A18" s="11">
        <f>IF(B18="","","R"&amp;TEXT(ROW()-5,"00"))</f>
      </c>
      <c r="B18" s="12"/>
      <c r="C18" s="7"/>
      <c r="D18" s="12"/>
      <c r="E18" s="13"/>
      <c r="F18" s="13"/>
      <c r="G18" s="11">
        <f>IF(OR(E18="",F18=""),"",E18*F18)</f>
      </c>
      <c r="H18" s="11">
        <f>IF(G18="","",IF(G18&gt;=15,"Extreme",IF(G18&gt;=10,"High",IF(G18&gt;=5,"Medium","Low"))))</f>
      </c>
      <c r="I18" s="12"/>
      <c r="J18" s="7"/>
      <c r="K18" s="14"/>
      <c r="L18" s="7"/>
      <c r="M18" s="13"/>
      <c r="N18" s="13"/>
      <c r="O18" s="11">
        <f>IF(OR(M18="",N18=""),"",M18*N18)</f>
      </c>
      <c r="P18" s="11">
        <f>IF(O18="","",IF(O18&gt;=15,"Extreme",IF(O18&gt;=10,"High",IF(O18&gt;=5,"Medium","Low"))))</f>
      </c>
    </row>
    <row r="19" spans="1:16" x14ac:dyDescent="0.25">
      <c r="A19" s="11">
        <f>IF(B19="","","R"&amp;TEXT(ROW()-5,"00"))</f>
      </c>
      <c r="B19" s="12"/>
      <c r="C19" s="7"/>
      <c r="D19" s="12"/>
      <c r="E19" s="13"/>
      <c r="F19" s="13"/>
      <c r="G19" s="11">
        <f>IF(OR(E19="",F19=""),"",E19*F19)</f>
      </c>
      <c r="H19" s="11">
        <f>IF(G19="","",IF(G19&gt;=15,"Extreme",IF(G19&gt;=10,"High",IF(G19&gt;=5,"Medium","Low"))))</f>
      </c>
      <c r="I19" s="12"/>
      <c r="J19" s="7"/>
      <c r="K19" s="14"/>
      <c r="L19" s="7"/>
      <c r="M19" s="13"/>
      <c r="N19" s="13"/>
      <c r="O19" s="11">
        <f>IF(OR(M19="",N19=""),"",M19*N19)</f>
      </c>
      <c r="P19" s="11">
        <f>IF(O19="","",IF(O19&gt;=15,"Extreme",IF(O19&gt;=10,"High",IF(O19&gt;=5,"Medium","Low"))))</f>
      </c>
    </row>
    <row r="20" spans="1:16" x14ac:dyDescent="0.25">
      <c r="A20" s="11">
        <f>IF(B20="","","R"&amp;TEXT(ROW()-5,"00"))</f>
      </c>
      <c r="B20" s="12"/>
      <c r="C20" s="7"/>
      <c r="D20" s="12"/>
      <c r="E20" s="13"/>
      <c r="F20" s="13"/>
      <c r="G20" s="11">
        <f>IF(OR(E20="",F20=""),"",E20*F20)</f>
      </c>
      <c r="H20" s="11">
        <f>IF(G20="","",IF(G20&gt;=15,"Extreme",IF(G20&gt;=10,"High",IF(G20&gt;=5,"Medium","Low"))))</f>
      </c>
      <c r="I20" s="12"/>
      <c r="J20" s="7"/>
      <c r="K20" s="14"/>
      <c r="L20" s="7"/>
      <c r="M20" s="13"/>
      <c r="N20" s="13"/>
      <c r="O20" s="11">
        <f>IF(OR(M20="",N20=""),"",M20*N20)</f>
      </c>
      <c r="P20" s="11">
        <f>IF(O20="","",IF(O20&gt;=15,"Extreme",IF(O20&gt;=10,"High",IF(O20&gt;=5,"Medium","Low"))))</f>
      </c>
    </row>
    <row r="21" spans="1:16" x14ac:dyDescent="0.25">
      <c r="A21" s="11">
        <f>IF(B21="","","R"&amp;TEXT(ROW()-5,"00"))</f>
      </c>
      <c r="B21" s="12"/>
      <c r="C21" s="7"/>
      <c r="D21" s="12"/>
      <c r="E21" s="13"/>
      <c r="F21" s="13"/>
      <c r="G21" s="11">
        <f>IF(OR(E21="",F21=""),"",E21*F21)</f>
      </c>
      <c r="H21" s="11">
        <f>IF(G21="","",IF(G21&gt;=15,"Extreme",IF(G21&gt;=10,"High",IF(G21&gt;=5,"Medium","Low"))))</f>
      </c>
      <c r="I21" s="12"/>
      <c r="J21" s="7"/>
      <c r="K21" s="14"/>
      <c r="L21" s="7"/>
      <c r="M21" s="13"/>
      <c r="N21" s="13"/>
      <c r="O21" s="11">
        <f>IF(OR(M21="",N21=""),"",M21*N21)</f>
      </c>
      <c r="P21" s="11">
        <f>IF(O21="","",IF(O21&gt;=15,"Extreme",IF(O21&gt;=10,"High",IF(O21&gt;=5,"Medium","Low"))))</f>
      </c>
    </row>
    <row r="22" spans="1:16" x14ac:dyDescent="0.25">
      <c r="A22" s="11">
        <f>IF(B22="","","R"&amp;TEXT(ROW()-5,"00"))</f>
      </c>
      <c r="B22" s="12"/>
      <c r="C22" s="7"/>
      <c r="D22" s="12"/>
      <c r="E22" s="13"/>
      <c r="F22" s="13"/>
      <c r="G22" s="11">
        <f>IF(OR(E22="",F22=""),"",E22*F22)</f>
      </c>
      <c r="H22" s="11">
        <f>IF(G22="","",IF(G22&gt;=15,"Extreme",IF(G22&gt;=10,"High",IF(G22&gt;=5,"Medium","Low"))))</f>
      </c>
      <c r="I22" s="12"/>
      <c r="J22" s="7"/>
      <c r="K22" s="14"/>
      <c r="L22" s="7"/>
      <c r="M22" s="13"/>
      <c r="N22" s="13"/>
      <c r="O22" s="11">
        <f>IF(OR(M22="",N22=""),"",M22*N22)</f>
      </c>
      <c r="P22" s="11">
        <f>IF(O22="","",IF(O22&gt;=15,"Extreme",IF(O22&gt;=10,"High",IF(O22&gt;=5,"Medium","Low"))))</f>
      </c>
    </row>
    <row r="23" spans="1:16" x14ac:dyDescent="0.25">
      <c r="A23" s="11">
        <f>IF(B23="","","R"&amp;TEXT(ROW()-5,"00"))</f>
      </c>
      <c r="B23" s="12"/>
      <c r="C23" s="7"/>
      <c r="D23" s="12"/>
      <c r="E23" s="13"/>
      <c r="F23" s="13"/>
      <c r="G23" s="11">
        <f>IF(OR(E23="",F23=""),"",E23*F23)</f>
      </c>
      <c r="H23" s="11">
        <f>IF(G23="","",IF(G23&gt;=15,"Extreme",IF(G23&gt;=10,"High",IF(G23&gt;=5,"Medium","Low"))))</f>
      </c>
      <c r="I23" s="12"/>
      <c r="J23" s="7"/>
      <c r="K23" s="14"/>
      <c r="L23" s="7"/>
      <c r="M23" s="13"/>
      <c r="N23" s="13"/>
      <c r="O23" s="11">
        <f>IF(OR(M23="",N23=""),"",M23*N23)</f>
      </c>
      <c r="P23" s="11">
        <f>IF(O23="","",IF(O23&gt;=15,"Extreme",IF(O23&gt;=10,"High",IF(O23&gt;=5,"Medium","Low"))))</f>
      </c>
    </row>
    <row r="24" spans="1:16" x14ac:dyDescent="0.25">
      <c r="A24" s="11">
        <f>IF(B24="","","R"&amp;TEXT(ROW()-5,"00"))</f>
      </c>
      <c r="B24" s="12"/>
      <c r="C24" s="7"/>
      <c r="D24" s="12"/>
      <c r="E24" s="13"/>
      <c r="F24" s="13"/>
      <c r="G24" s="11">
        <f>IF(OR(E24="",F24=""),"",E24*F24)</f>
      </c>
      <c r="H24" s="11">
        <f>IF(G24="","",IF(G24&gt;=15,"Extreme",IF(G24&gt;=10,"High",IF(G24&gt;=5,"Medium","Low"))))</f>
      </c>
      <c r="I24" s="12"/>
      <c r="J24" s="7"/>
      <c r="K24" s="14"/>
      <c r="L24" s="7"/>
      <c r="M24" s="13"/>
      <c r="N24" s="13"/>
      <c r="O24" s="11">
        <f>IF(OR(M24="",N24=""),"",M24*N24)</f>
      </c>
      <c r="P24" s="11">
        <f>IF(O24="","",IF(O24&gt;=15,"Extreme",IF(O24&gt;=10,"High",IF(O24&gt;=5,"Medium","Low"))))</f>
      </c>
    </row>
    <row r="25" spans="1:16" x14ac:dyDescent="0.25">
      <c r="A25" s="11">
        <f>IF(B25="","","R"&amp;TEXT(ROW()-5,"00"))</f>
      </c>
      <c r="B25" s="12"/>
      <c r="C25" s="7"/>
      <c r="D25" s="12"/>
      <c r="E25" s="13"/>
      <c r="F25" s="13"/>
      <c r="G25" s="11">
        <f>IF(OR(E25="",F25=""),"",E25*F25)</f>
      </c>
      <c r="H25" s="11">
        <f>IF(G25="","",IF(G25&gt;=15,"Extreme",IF(G25&gt;=10,"High",IF(G25&gt;=5,"Medium","Low"))))</f>
      </c>
      <c r="I25" s="12"/>
      <c r="J25" s="7"/>
      <c r="K25" s="14"/>
      <c r="L25" s="7"/>
      <c r="M25" s="13"/>
      <c r="N25" s="13"/>
      <c r="O25" s="11">
        <f>IF(OR(M25="",N25=""),"",M25*N25)</f>
      </c>
      <c r="P25" s="11">
        <f>IF(O25="","",IF(O25&gt;=15,"Extreme",IF(O25&gt;=10,"High",IF(O25&gt;=5,"Medium","Low"))))</f>
      </c>
    </row>
    <row r="26" spans="1:16" x14ac:dyDescent="0.25">
      <c r="A26" s="11">
        <f>IF(B26="","","R"&amp;TEXT(ROW()-5,"00"))</f>
      </c>
      <c r="B26" s="12"/>
      <c r="C26" s="7"/>
      <c r="D26" s="12"/>
      <c r="E26" s="13"/>
      <c r="F26" s="13"/>
      <c r="G26" s="11">
        <f>IF(OR(E26="",F26=""),"",E26*F26)</f>
      </c>
      <c r="H26" s="11">
        <f>IF(G26="","",IF(G26&gt;=15,"Extreme",IF(G26&gt;=10,"High",IF(G26&gt;=5,"Medium","Low"))))</f>
      </c>
      <c r="I26" s="12"/>
      <c r="J26" s="7"/>
      <c r="K26" s="14"/>
      <c r="L26" s="7"/>
      <c r="M26" s="13"/>
      <c r="N26" s="13"/>
      <c r="O26" s="11">
        <f>IF(OR(M26="",N26=""),"",M26*N26)</f>
      </c>
      <c r="P26" s="11">
        <f>IF(O26="","",IF(O26&gt;=15,"Extreme",IF(O26&gt;=10,"High",IF(O26&gt;=5,"Medium","Low"))))</f>
      </c>
    </row>
    <row r="27" spans="1:16" x14ac:dyDescent="0.25">
      <c r="A27" s="11">
        <f>IF(B27="","","R"&amp;TEXT(ROW()-5,"00"))</f>
      </c>
      <c r="B27" s="12"/>
      <c r="C27" s="7"/>
      <c r="D27" s="12"/>
      <c r="E27" s="13"/>
      <c r="F27" s="13"/>
      <c r="G27" s="11">
        <f>IF(OR(E27="",F27=""),"",E27*F27)</f>
      </c>
      <c r="H27" s="11">
        <f>IF(G27="","",IF(G27&gt;=15,"Extreme",IF(G27&gt;=10,"High",IF(G27&gt;=5,"Medium","Low"))))</f>
      </c>
      <c r="I27" s="12"/>
      <c r="J27" s="7"/>
      <c r="K27" s="14"/>
      <c r="L27" s="7"/>
      <c r="M27" s="13"/>
      <c r="N27" s="13"/>
      <c r="O27" s="11">
        <f>IF(OR(M27="",N27=""),"",M27*N27)</f>
      </c>
      <c r="P27" s="11">
        <f>IF(O27="","",IF(O27&gt;=15,"Extreme",IF(O27&gt;=10,"High",IF(O27&gt;=5,"Medium","Low"))))</f>
      </c>
    </row>
    <row r="28" spans="1:16" x14ac:dyDescent="0.25">
      <c r="A28" s="11">
        <f>IF(B28="","","R"&amp;TEXT(ROW()-5,"00"))</f>
      </c>
      <c r="B28" s="12"/>
      <c r="C28" s="7"/>
      <c r="D28" s="12"/>
      <c r="E28" s="13"/>
      <c r="F28" s="13"/>
      <c r="G28" s="11">
        <f>IF(OR(E28="",F28=""),"",E28*F28)</f>
      </c>
      <c r="H28" s="11">
        <f>IF(G28="","",IF(G28&gt;=15,"Extreme",IF(G28&gt;=10,"High",IF(G28&gt;=5,"Medium","Low"))))</f>
      </c>
      <c r="I28" s="12"/>
      <c r="J28" s="7"/>
      <c r="K28" s="14"/>
      <c r="L28" s="7"/>
      <c r="M28" s="13"/>
      <c r="N28" s="13"/>
      <c r="O28" s="11">
        <f>IF(OR(M28="",N28=""),"",M28*N28)</f>
      </c>
      <c r="P28" s="11">
        <f>IF(O28="","",IF(O28&gt;=15,"Extreme",IF(O28&gt;=10,"High",IF(O28&gt;=5,"Medium","Low"))))</f>
      </c>
    </row>
    <row r="29" spans="1:16" x14ac:dyDescent="0.25">
      <c r="A29" s="11">
        <f>IF(B29="","","R"&amp;TEXT(ROW()-5,"00"))</f>
      </c>
      <c r="B29" s="12"/>
      <c r="C29" s="7"/>
      <c r="D29" s="12"/>
      <c r="E29" s="13"/>
      <c r="F29" s="13"/>
      <c r="G29" s="11">
        <f>IF(OR(E29="",F29=""),"",E29*F29)</f>
      </c>
      <c r="H29" s="11">
        <f>IF(G29="","",IF(G29&gt;=15,"Extreme",IF(G29&gt;=10,"High",IF(G29&gt;=5,"Medium","Low"))))</f>
      </c>
      <c r="I29" s="12"/>
      <c r="J29" s="7"/>
      <c r="K29" s="14"/>
      <c r="L29" s="7"/>
      <c r="M29" s="13"/>
      <c r="N29" s="13"/>
      <c r="O29" s="11">
        <f>IF(OR(M29="",N29=""),"",M29*N29)</f>
      </c>
      <c r="P29" s="11">
        <f>IF(O29="","",IF(O29&gt;=15,"Extreme",IF(O29&gt;=10,"High",IF(O29&gt;=5,"Medium","Low"))))</f>
      </c>
    </row>
    <row r="30" spans="1:16" x14ac:dyDescent="0.25">
      <c r="A30" s="11">
        <f>IF(B30="","","R"&amp;TEXT(ROW()-5,"00"))</f>
      </c>
      <c r="B30" s="12"/>
      <c r="C30" s="7"/>
      <c r="D30" s="12"/>
      <c r="E30" s="13"/>
      <c r="F30" s="13"/>
      <c r="G30" s="11">
        <f>IF(OR(E30="",F30=""),"",E30*F30)</f>
      </c>
      <c r="H30" s="11">
        <f>IF(G30="","",IF(G30&gt;=15,"Extreme",IF(G30&gt;=10,"High",IF(G30&gt;=5,"Medium","Low"))))</f>
      </c>
      <c r="I30" s="12"/>
      <c r="J30" s="7"/>
      <c r="K30" s="14"/>
      <c r="L30" s="7"/>
      <c r="M30" s="13"/>
      <c r="N30" s="13"/>
      <c r="O30" s="11">
        <f>IF(OR(M30="",N30=""),"",M30*N30)</f>
      </c>
      <c r="P30" s="11">
        <f>IF(O30="","",IF(O30&gt;=15,"Extreme",IF(O30&gt;=10,"High",IF(O30&gt;=5,"Medium","Low"))))</f>
      </c>
    </row>
    <row r="31" spans="1:16" x14ac:dyDescent="0.25">
      <c r="A31" s="11">
        <f>IF(B31="","","R"&amp;TEXT(ROW()-5,"00"))</f>
      </c>
      <c r="B31" s="12"/>
      <c r="C31" s="7"/>
      <c r="D31" s="12"/>
      <c r="E31" s="13"/>
      <c r="F31" s="13"/>
      <c r="G31" s="11">
        <f>IF(OR(E31="",F31=""),"",E31*F31)</f>
      </c>
      <c r="H31" s="11">
        <f>IF(G31="","",IF(G31&gt;=15,"Extreme",IF(G31&gt;=10,"High",IF(G31&gt;=5,"Medium","Low"))))</f>
      </c>
      <c r="I31" s="12"/>
      <c r="J31" s="7"/>
      <c r="K31" s="14"/>
      <c r="L31" s="7"/>
      <c r="M31" s="13"/>
      <c r="N31" s="13"/>
      <c r="O31" s="11">
        <f>IF(OR(M31="",N31=""),"",M31*N31)</f>
      </c>
      <c r="P31" s="11">
        <f>IF(O31="","",IF(O31&gt;=15,"Extreme",IF(O31&gt;=10,"High",IF(O31&gt;=5,"Medium","Low"))))</f>
      </c>
    </row>
    <row r="32" spans="1:16" x14ac:dyDescent="0.25">
      <c r="A32" s="11">
        <f>IF(B32="","","R"&amp;TEXT(ROW()-5,"00"))</f>
      </c>
      <c r="B32" s="12"/>
      <c r="C32" s="7"/>
      <c r="D32" s="12"/>
      <c r="E32" s="13"/>
      <c r="F32" s="13"/>
      <c r="G32" s="11">
        <f>IF(OR(E32="",F32=""),"",E32*F32)</f>
      </c>
      <c r="H32" s="11">
        <f>IF(G32="","",IF(G32&gt;=15,"Extreme",IF(G32&gt;=10,"High",IF(G32&gt;=5,"Medium","Low"))))</f>
      </c>
      <c r="I32" s="12"/>
      <c r="J32" s="7"/>
      <c r="K32" s="14"/>
      <c r="L32" s="7"/>
      <c r="M32" s="13"/>
      <c r="N32" s="13"/>
      <c r="O32" s="11">
        <f>IF(OR(M32="",N32=""),"",M32*N32)</f>
      </c>
      <c r="P32" s="11">
        <f>IF(O32="","",IF(O32&gt;=15,"Extreme",IF(O32&gt;=10,"High",IF(O32&gt;=5,"Medium","Low"))))</f>
      </c>
    </row>
    <row r="33" spans="1:16" x14ac:dyDescent="0.25">
      <c r="A33" s="11">
        <f>IF(B33="","","R"&amp;TEXT(ROW()-5,"00"))</f>
      </c>
      <c r="B33" s="12"/>
      <c r="C33" s="7"/>
      <c r="D33" s="12"/>
      <c r="E33" s="13"/>
      <c r="F33" s="13"/>
      <c r="G33" s="11">
        <f>IF(OR(E33="",F33=""),"",E33*F33)</f>
      </c>
      <c r="H33" s="11">
        <f>IF(G33="","",IF(G33&gt;=15,"Extreme",IF(G33&gt;=10,"High",IF(G33&gt;=5,"Medium","Low"))))</f>
      </c>
      <c r="I33" s="12"/>
      <c r="J33" s="7"/>
      <c r="K33" s="14"/>
      <c r="L33" s="7"/>
      <c r="M33" s="13"/>
      <c r="N33" s="13"/>
      <c r="O33" s="11">
        <f>IF(OR(M33="",N33=""),"",M33*N33)</f>
      </c>
      <c r="P33" s="11">
        <f>IF(O33="","",IF(O33&gt;=15,"Extreme",IF(O33&gt;=10,"High",IF(O33&gt;=5,"Medium","Low"))))</f>
      </c>
    </row>
    <row r="34" spans="1:16" x14ac:dyDescent="0.25">
      <c r="A34" s="11">
        <f>IF(B34="","","R"&amp;TEXT(ROW()-5,"00"))</f>
      </c>
      <c r="B34" s="12"/>
      <c r="C34" s="7"/>
      <c r="D34" s="12"/>
      <c r="E34" s="13"/>
      <c r="F34" s="13"/>
      <c r="G34" s="11">
        <f>IF(OR(E34="",F34=""),"",E34*F34)</f>
      </c>
      <c r="H34" s="11">
        <f>IF(G34="","",IF(G34&gt;=15,"Extreme",IF(G34&gt;=10,"High",IF(G34&gt;=5,"Medium","Low"))))</f>
      </c>
      <c r="I34" s="12"/>
      <c r="J34" s="7"/>
      <c r="K34" s="14"/>
      <c r="L34" s="7"/>
      <c r="M34" s="13"/>
      <c r="N34" s="13"/>
      <c r="O34" s="11">
        <f>IF(OR(M34="",N34=""),"",M34*N34)</f>
      </c>
      <c r="P34" s="11">
        <f>IF(O34="","",IF(O34&gt;=15,"Extreme",IF(O34&gt;=10,"High",IF(O34&gt;=5,"Medium","Low"))))</f>
      </c>
    </row>
    <row r="35" spans="1:16" x14ac:dyDescent="0.25">
      <c r="A35" s="11">
        <f>IF(B35="","","R"&amp;TEXT(ROW()-5,"00"))</f>
      </c>
      <c r="B35" s="12"/>
      <c r="C35" s="7"/>
      <c r="D35" s="12"/>
      <c r="E35" s="13"/>
      <c r="F35" s="13"/>
      <c r="G35" s="11">
        <f>IF(OR(E35="",F35=""),"",E35*F35)</f>
      </c>
      <c r="H35" s="11">
        <f>IF(G35="","",IF(G35&gt;=15,"Extreme",IF(G35&gt;=10,"High",IF(G35&gt;=5,"Medium","Low"))))</f>
      </c>
      <c r="I35" s="12"/>
      <c r="J35" s="7"/>
      <c r="K35" s="14"/>
      <c r="L35" s="7"/>
      <c r="M35" s="13"/>
      <c r="N35" s="13"/>
      <c r="O35" s="11">
        <f>IF(OR(M35="",N35=""),"",M35*N35)</f>
      </c>
      <c r="P35" s="11">
        <f>IF(O35="","",IF(O35&gt;=15,"Extreme",IF(O35&gt;=10,"High",IF(O35&gt;=5,"Medium","Low"))))</f>
      </c>
    </row>
    <row r="36" spans="1:16" x14ac:dyDescent="0.25">
      <c r="A36" s="11">
        <f>IF(B36="","","R"&amp;TEXT(ROW()-5,"00"))</f>
      </c>
      <c r="B36" s="12"/>
      <c r="C36" s="7"/>
      <c r="D36" s="12"/>
      <c r="E36" s="13"/>
      <c r="F36" s="13"/>
      <c r="G36" s="11">
        <f>IF(OR(E36="",F36=""),"",E36*F36)</f>
      </c>
      <c r="H36" s="11">
        <f>IF(G36="","",IF(G36&gt;=15,"Extreme",IF(G36&gt;=10,"High",IF(G36&gt;=5,"Medium","Low"))))</f>
      </c>
      <c r="I36" s="12"/>
      <c r="J36" s="7"/>
      <c r="K36" s="14"/>
      <c r="L36" s="7"/>
      <c r="M36" s="13"/>
      <c r="N36" s="13"/>
      <c r="O36" s="11">
        <f>IF(OR(M36="",N36=""),"",M36*N36)</f>
      </c>
      <c r="P36" s="11">
        <f>IF(O36="","",IF(O36&gt;=15,"Extreme",IF(O36&gt;=10,"High",IF(O36&gt;=5,"Medium","Low"))))</f>
      </c>
    </row>
    <row r="37" spans="1:16" x14ac:dyDescent="0.25">
      <c r="A37" s="11">
        <f>IF(B37="","","R"&amp;TEXT(ROW()-5,"00"))</f>
      </c>
      <c r="B37" s="12"/>
      <c r="C37" s="7"/>
      <c r="D37" s="12"/>
      <c r="E37" s="13"/>
      <c r="F37" s="13"/>
      <c r="G37" s="11">
        <f>IF(OR(E37="",F37=""),"",E37*F37)</f>
      </c>
      <c r="H37" s="11">
        <f>IF(G37="","",IF(G37&gt;=15,"Extreme",IF(G37&gt;=10,"High",IF(G37&gt;=5,"Medium","Low"))))</f>
      </c>
      <c r="I37" s="12"/>
      <c r="J37" s="7"/>
      <c r="K37" s="14"/>
      <c r="L37" s="7"/>
      <c r="M37" s="13"/>
      <c r="N37" s="13"/>
      <c r="O37" s="11">
        <f>IF(OR(M37="",N37=""),"",M37*N37)</f>
      </c>
      <c r="P37" s="11">
        <f>IF(O37="","",IF(O37&gt;=15,"Extreme",IF(O37&gt;=10,"High",IF(O37&gt;=5,"Medium","Low"))))</f>
      </c>
    </row>
    <row r="38" spans="1:16" x14ac:dyDescent="0.25">
      <c r="A38" s="11">
        <f>IF(B38="","","R"&amp;TEXT(ROW()-5,"00"))</f>
      </c>
      <c r="B38" s="12"/>
      <c r="C38" s="7"/>
      <c r="D38" s="12"/>
      <c r="E38" s="13"/>
      <c r="F38" s="13"/>
      <c r="G38" s="11">
        <f>IF(OR(E38="",F38=""),"",E38*F38)</f>
      </c>
      <c r="H38" s="11">
        <f>IF(G38="","",IF(G38&gt;=15,"Extreme",IF(G38&gt;=10,"High",IF(G38&gt;=5,"Medium","Low"))))</f>
      </c>
      <c r="I38" s="12"/>
      <c r="J38" s="7"/>
      <c r="K38" s="14"/>
      <c r="L38" s="7"/>
      <c r="M38" s="13"/>
      <c r="N38" s="13"/>
      <c r="O38" s="11">
        <f>IF(OR(M38="",N38=""),"",M38*N38)</f>
      </c>
      <c r="P38" s="11">
        <f>IF(O38="","",IF(O38&gt;=15,"Extreme",IF(O38&gt;=10,"High",IF(O38&gt;=5,"Medium","Low"))))</f>
      </c>
    </row>
    <row r="39" spans="1:16" x14ac:dyDescent="0.25">
      <c r="A39" s="11">
        <f>IF(B39="","","R"&amp;TEXT(ROW()-5,"00"))</f>
      </c>
      <c r="B39" s="12"/>
      <c r="C39" s="7"/>
      <c r="D39" s="12"/>
      <c r="E39" s="13"/>
      <c r="F39" s="13"/>
      <c r="G39" s="11">
        <f>IF(OR(E39="",F39=""),"",E39*F39)</f>
      </c>
      <c r="H39" s="11">
        <f>IF(G39="","",IF(G39&gt;=15,"Extreme",IF(G39&gt;=10,"High",IF(G39&gt;=5,"Medium","Low"))))</f>
      </c>
      <c r="I39" s="12"/>
      <c r="J39" s="7"/>
      <c r="K39" s="14"/>
      <c r="L39" s="7"/>
      <c r="M39" s="13"/>
      <c r="N39" s="13"/>
      <c r="O39" s="11">
        <f>IF(OR(M39="",N39=""),"",M39*N39)</f>
      </c>
      <c r="P39" s="11">
        <f>IF(O39="","",IF(O39&gt;=15,"Extreme",IF(O39&gt;=10,"High",IF(O39&gt;=5,"Medium","Low"))))</f>
      </c>
    </row>
    <row r="40" spans="1:16" x14ac:dyDescent="0.25">
      <c r="A40" s="11">
        <f>IF(B40="","","R"&amp;TEXT(ROW()-5,"00"))</f>
      </c>
      <c r="B40" s="12"/>
      <c r="C40" s="7"/>
      <c r="D40" s="12"/>
      <c r="E40" s="13"/>
      <c r="F40" s="13"/>
      <c r="G40" s="11">
        <f>IF(OR(E40="",F40=""),"",E40*F40)</f>
      </c>
      <c r="H40" s="11">
        <f>IF(G40="","",IF(G40&gt;=15,"Extreme",IF(G40&gt;=10,"High",IF(G40&gt;=5,"Medium","Low"))))</f>
      </c>
      <c r="I40" s="12"/>
      <c r="J40" s="7"/>
      <c r="K40" s="14"/>
      <c r="L40" s="7"/>
      <c r="M40" s="13"/>
      <c r="N40" s="13"/>
      <c r="O40" s="11">
        <f>IF(OR(M40="",N40=""),"",M40*N40)</f>
      </c>
      <c r="P40" s="11">
        <f>IF(O40="","",IF(O40&gt;=15,"Extreme",IF(O40&gt;=10,"High",IF(O40&gt;=5,"Medium","Low"))))</f>
      </c>
    </row>
    <row r="41" spans="1:16" x14ac:dyDescent="0.25">
      <c r="A41" s="11">
        <f>IF(B41="","","R"&amp;TEXT(ROW()-5,"00"))</f>
      </c>
      <c r="B41" s="12"/>
      <c r="C41" s="7"/>
      <c r="D41" s="12"/>
      <c r="E41" s="13"/>
      <c r="F41" s="13"/>
      <c r="G41" s="11">
        <f>IF(OR(E41="",F41=""),"",E41*F41)</f>
      </c>
      <c r="H41" s="11">
        <f>IF(G41="","",IF(G41&gt;=15,"Extreme",IF(G41&gt;=10,"High",IF(G41&gt;=5,"Medium","Low"))))</f>
      </c>
      <c r="I41" s="12"/>
      <c r="J41" s="7"/>
      <c r="K41" s="14"/>
      <c r="L41" s="7"/>
      <c r="M41" s="13"/>
      <c r="N41" s="13"/>
      <c r="O41" s="11">
        <f>IF(OR(M41="",N41=""),"",M41*N41)</f>
      </c>
      <c r="P41" s="11">
        <f>IF(O41="","",IF(O41&gt;=15,"Extreme",IF(O41&gt;=10,"High",IF(O41&gt;=5,"Medium","Low"))))</f>
      </c>
    </row>
    <row r="42" spans="1:16" x14ac:dyDescent="0.25">
      <c r="A42" s="11">
        <f>IF(B42="","","R"&amp;TEXT(ROW()-5,"00"))</f>
      </c>
      <c r="B42" s="12"/>
      <c r="C42" s="7"/>
      <c r="D42" s="12"/>
      <c r="E42" s="13"/>
      <c r="F42" s="13"/>
      <c r="G42" s="11">
        <f>IF(OR(E42="",F42=""),"",E42*F42)</f>
      </c>
      <c r="H42" s="11">
        <f>IF(G42="","",IF(G42&gt;=15,"Extreme",IF(G42&gt;=10,"High",IF(G42&gt;=5,"Medium","Low"))))</f>
      </c>
      <c r="I42" s="12"/>
      <c r="J42" s="7"/>
      <c r="K42" s="14"/>
      <c r="L42" s="7"/>
      <c r="M42" s="13"/>
      <c r="N42" s="13"/>
      <c r="O42" s="11">
        <f>IF(OR(M42="",N42=""),"",M42*N42)</f>
      </c>
      <c r="P42" s="11">
        <f>IF(O42="","",IF(O42&gt;=15,"Extreme",IF(O42&gt;=10,"High",IF(O42&gt;=5,"Medium","Low"))))</f>
      </c>
    </row>
    <row r="43" spans="1:16" x14ac:dyDescent="0.25">
      <c r="A43" s="11">
        <f>IF(B43="","","R"&amp;TEXT(ROW()-5,"00"))</f>
      </c>
      <c r="B43" s="12"/>
      <c r="C43" s="7"/>
      <c r="D43" s="12"/>
      <c r="E43" s="13"/>
      <c r="F43" s="13"/>
      <c r="G43" s="11">
        <f>IF(OR(E43="",F43=""),"",E43*F43)</f>
      </c>
      <c r="H43" s="11">
        <f>IF(G43="","",IF(G43&gt;=15,"Extreme",IF(G43&gt;=10,"High",IF(G43&gt;=5,"Medium","Low"))))</f>
      </c>
      <c r="I43" s="12"/>
      <c r="J43" s="7"/>
      <c r="K43" s="14"/>
      <c r="L43" s="7"/>
      <c r="M43" s="13"/>
      <c r="N43" s="13"/>
      <c r="O43" s="11">
        <f>IF(OR(M43="",N43=""),"",M43*N43)</f>
      </c>
      <c r="P43" s="11">
        <f>IF(O43="","",IF(O43&gt;=15,"Extreme",IF(O43&gt;=10,"High",IF(O43&gt;=5,"Medium","Low"))))</f>
      </c>
    </row>
    <row r="44" spans="1:16" x14ac:dyDescent="0.25">
      <c r="A44" s="11">
        <f>IF(B44="","","R"&amp;TEXT(ROW()-5,"00"))</f>
      </c>
      <c r="B44" s="12"/>
      <c r="C44" s="7"/>
      <c r="D44" s="12"/>
      <c r="E44" s="13"/>
      <c r="F44" s="13"/>
      <c r="G44" s="11">
        <f>IF(OR(E44="",F44=""),"",E44*F44)</f>
      </c>
      <c r="H44" s="11">
        <f>IF(G44="","",IF(G44&gt;=15,"Extreme",IF(G44&gt;=10,"High",IF(G44&gt;=5,"Medium","Low"))))</f>
      </c>
      <c r="I44" s="12"/>
      <c r="J44" s="7"/>
      <c r="K44" s="14"/>
      <c r="L44" s="7"/>
      <c r="M44" s="13"/>
      <c r="N44" s="13"/>
      <c r="O44" s="11">
        <f>IF(OR(M44="",N44=""),"",M44*N44)</f>
      </c>
      <c r="P44" s="11">
        <f>IF(O44="","",IF(O44&gt;=15,"Extreme",IF(O44&gt;=10,"High",IF(O44&gt;=5,"Medium","Low"))))</f>
      </c>
    </row>
    <row r="45" spans="1:16" x14ac:dyDescent="0.25">
      <c r="A45" s="11">
        <f>IF(B45="","","R"&amp;TEXT(ROW()-5,"00"))</f>
      </c>
      <c r="B45" s="12"/>
      <c r="C45" s="7"/>
      <c r="D45" s="12"/>
      <c r="E45" s="13"/>
      <c r="F45" s="13"/>
      <c r="G45" s="11">
        <f>IF(OR(E45="",F45=""),"",E45*F45)</f>
      </c>
      <c r="H45" s="11">
        <f>IF(G45="","",IF(G45&gt;=15,"Extreme",IF(G45&gt;=10,"High",IF(G45&gt;=5,"Medium","Low"))))</f>
      </c>
      <c r="I45" s="12"/>
      <c r="J45" s="7"/>
      <c r="K45" s="14"/>
      <c r="L45" s="7"/>
      <c r="M45" s="13"/>
      <c r="N45" s="13"/>
      <c r="O45" s="11">
        <f>IF(OR(M45="",N45=""),"",M45*N45)</f>
      </c>
      <c r="P45" s="11">
        <f>IF(O45="","",IF(O45&gt;=15,"Extreme",IF(O45&gt;=10,"High",IF(O45&gt;=5,"Medium","Low"))))</f>
      </c>
    </row>
    <row r="46" spans="1:16" x14ac:dyDescent="0.25">
      <c r="A46" s="11">
        <f>IF(B46="","","R"&amp;TEXT(ROW()-5,"00"))</f>
      </c>
      <c r="B46" s="12"/>
      <c r="C46" s="7"/>
      <c r="D46" s="12"/>
      <c r="E46" s="13"/>
      <c r="F46" s="13"/>
      <c r="G46" s="11">
        <f>IF(OR(E46="",F46=""),"",E46*F46)</f>
      </c>
      <c r="H46" s="11">
        <f>IF(G46="","",IF(G46&gt;=15,"Extreme",IF(G46&gt;=10,"High",IF(G46&gt;=5,"Medium","Low"))))</f>
      </c>
      <c r="I46" s="12"/>
      <c r="J46" s="7"/>
      <c r="K46" s="14"/>
      <c r="L46" s="7"/>
      <c r="M46" s="13"/>
      <c r="N46" s="13"/>
      <c r="O46" s="11">
        <f>IF(OR(M46="",N46=""),"",M46*N46)</f>
      </c>
      <c r="P46" s="11">
        <f>IF(O46="","",IF(O46&gt;=15,"Extreme",IF(O46&gt;=10,"High",IF(O46&gt;=5,"Medium","Low"))))</f>
      </c>
    </row>
    <row r="47" spans="1:16" x14ac:dyDescent="0.25">
      <c r="A47" s="11">
        <f>IF(B47="","","R"&amp;TEXT(ROW()-5,"00"))</f>
      </c>
      <c r="B47" s="12"/>
      <c r="C47" s="7"/>
      <c r="D47" s="12"/>
      <c r="E47" s="13"/>
      <c r="F47" s="13"/>
      <c r="G47" s="11">
        <f>IF(OR(E47="",F47=""),"",E47*F47)</f>
      </c>
      <c r="H47" s="11">
        <f>IF(G47="","",IF(G47&gt;=15,"Extreme",IF(G47&gt;=10,"High",IF(G47&gt;=5,"Medium","Low"))))</f>
      </c>
      <c r="I47" s="12"/>
      <c r="J47" s="7"/>
      <c r="K47" s="14"/>
      <c r="L47" s="7"/>
      <c r="M47" s="13"/>
      <c r="N47" s="13"/>
      <c r="O47" s="11">
        <f>IF(OR(M47="",N47=""),"",M47*N47)</f>
      </c>
      <c r="P47" s="11">
        <f>IF(O47="","",IF(O47&gt;=15,"Extreme",IF(O47&gt;=10,"High",IF(O47&gt;=5,"Medium","Low"))))</f>
      </c>
    </row>
    <row r="48" spans="1:16" x14ac:dyDescent="0.25">
      <c r="A48" s="11">
        <f>IF(B48="","","R"&amp;TEXT(ROW()-5,"00"))</f>
      </c>
      <c r="B48" s="12"/>
      <c r="C48" s="7"/>
      <c r="D48" s="12"/>
      <c r="E48" s="13"/>
      <c r="F48" s="13"/>
      <c r="G48" s="11">
        <f>IF(OR(E48="",F48=""),"",E48*F48)</f>
      </c>
      <c r="H48" s="11">
        <f>IF(G48="","",IF(G48&gt;=15,"Extreme",IF(G48&gt;=10,"High",IF(G48&gt;=5,"Medium","Low"))))</f>
      </c>
      <c r="I48" s="12"/>
      <c r="J48" s="7"/>
      <c r="K48" s="14"/>
      <c r="L48" s="7"/>
      <c r="M48" s="13"/>
      <c r="N48" s="13"/>
      <c r="O48" s="11">
        <f>IF(OR(M48="",N48=""),"",M48*N48)</f>
      </c>
      <c r="P48" s="11">
        <f>IF(O48="","",IF(O48&gt;=15,"Extreme",IF(O48&gt;=10,"High",IF(O48&gt;=5,"Medium","Low"))))</f>
      </c>
    </row>
    <row r="49" spans="1:16" x14ac:dyDescent="0.25">
      <c r="A49" s="11">
        <f>IF(B49="","","R"&amp;TEXT(ROW()-5,"00"))</f>
      </c>
      <c r="B49" s="12"/>
      <c r="C49" s="7"/>
      <c r="D49" s="12"/>
      <c r="E49" s="13"/>
      <c r="F49" s="13"/>
      <c r="G49" s="11">
        <f>IF(OR(E49="",F49=""),"",E49*F49)</f>
      </c>
      <c r="H49" s="11">
        <f>IF(G49="","",IF(G49&gt;=15,"Extreme",IF(G49&gt;=10,"High",IF(G49&gt;=5,"Medium","Low"))))</f>
      </c>
      <c r="I49" s="12"/>
      <c r="J49" s="7"/>
      <c r="K49" s="14"/>
      <c r="L49" s="7"/>
      <c r="M49" s="13"/>
      <c r="N49" s="13"/>
      <c r="O49" s="11">
        <f>IF(OR(M49="",N49=""),"",M49*N49)</f>
      </c>
      <c r="P49" s="11">
        <f>IF(O49="","",IF(O49&gt;=15,"Extreme",IF(O49&gt;=10,"High",IF(O49&gt;=5,"Medium","Low"))))</f>
      </c>
    </row>
    <row r="50" spans="1:16" x14ac:dyDescent="0.25">
      <c r="A50" s="11">
        <f>IF(B50="","","R"&amp;TEXT(ROW()-5,"00"))</f>
      </c>
      <c r="B50" s="12"/>
      <c r="C50" s="7"/>
      <c r="D50" s="12"/>
      <c r="E50" s="13"/>
      <c r="F50" s="13"/>
      <c r="G50" s="11">
        <f>IF(OR(E50="",F50=""),"",E50*F50)</f>
      </c>
      <c r="H50" s="11">
        <f>IF(G50="","",IF(G50&gt;=15,"Extreme",IF(G50&gt;=10,"High",IF(G50&gt;=5,"Medium","Low"))))</f>
      </c>
      <c r="I50" s="12"/>
      <c r="J50" s="7"/>
      <c r="K50" s="14"/>
      <c r="L50" s="7"/>
      <c r="M50" s="13"/>
      <c r="N50" s="13"/>
      <c r="O50" s="11">
        <f>IF(OR(M50="",N50=""),"",M50*N50)</f>
      </c>
      <c r="P50" s="11">
        <f>IF(O50="","",IF(O50&gt;=15,"Extreme",IF(O50&gt;=10,"High",IF(O50&gt;=5,"Medium","Low"))))</f>
      </c>
    </row>
    <row r="51" spans="1:16" x14ac:dyDescent="0.25">
      <c r="A51" s="11">
        <f>IF(B51="","","R"&amp;TEXT(ROW()-5,"00"))</f>
      </c>
      <c r="B51" s="12"/>
      <c r="C51" s="7"/>
      <c r="D51" s="12"/>
      <c r="E51" s="13"/>
      <c r="F51" s="13"/>
      <c r="G51" s="11">
        <f>IF(OR(E51="",F51=""),"",E51*F51)</f>
      </c>
      <c r="H51" s="11">
        <f>IF(G51="","",IF(G51&gt;=15,"Extreme",IF(G51&gt;=10,"High",IF(G51&gt;=5,"Medium","Low"))))</f>
      </c>
      <c r="I51" s="12"/>
      <c r="J51" s="7"/>
      <c r="K51" s="14"/>
      <c r="L51" s="7"/>
      <c r="M51" s="13"/>
      <c r="N51" s="13"/>
      <c r="O51" s="11">
        <f>IF(OR(M51="",N51=""),"",M51*N51)</f>
      </c>
      <c r="P51" s="11">
        <f>IF(O51="","",IF(O51&gt;=15,"Extreme",IF(O51&gt;=10,"High",IF(O51&gt;=5,"Medium","Low"))))</f>
      </c>
    </row>
    <row r="52" spans="1:16" x14ac:dyDescent="0.25">
      <c r="A52" s="11">
        <f>IF(B52="","","R"&amp;TEXT(ROW()-5,"00"))</f>
      </c>
      <c r="B52" s="12"/>
      <c r="C52" s="7"/>
      <c r="D52" s="12"/>
      <c r="E52" s="13"/>
      <c r="F52" s="13"/>
      <c r="G52" s="11">
        <f>IF(OR(E52="",F52=""),"",E52*F52)</f>
      </c>
      <c r="H52" s="11">
        <f>IF(G52="","",IF(G52&gt;=15,"Extreme",IF(G52&gt;=10,"High",IF(G52&gt;=5,"Medium","Low"))))</f>
      </c>
      <c r="I52" s="12"/>
      <c r="J52" s="7"/>
      <c r="K52" s="14"/>
      <c r="L52" s="7"/>
      <c r="M52" s="13"/>
      <c r="N52" s="13"/>
      <c r="O52" s="11">
        <f>IF(OR(M52="",N52=""),"",M52*N52)</f>
      </c>
      <c r="P52" s="11">
        <f>IF(O52="","",IF(O52&gt;=15,"Extreme",IF(O52&gt;=10,"High",IF(O52&gt;=5,"Medium","Low"))))</f>
      </c>
    </row>
    <row r="53" spans="1:16" x14ac:dyDescent="0.25">
      <c r="A53" s="11">
        <f>IF(B53="","","R"&amp;TEXT(ROW()-5,"00"))</f>
      </c>
      <c r="B53" s="12"/>
      <c r="C53" s="7"/>
      <c r="D53" s="12"/>
      <c r="E53" s="13"/>
      <c r="F53" s="13"/>
      <c r="G53" s="11">
        <f>IF(OR(E53="",F53=""),"",E53*F53)</f>
      </c>
      <c r="H53" s="11">
        <f>IF(G53="","",IF(G53&gt;=15,"Extreme",IF(G53&gt;=10,"High",IF(G53&gt;=5,"Medium","Low"))))</f>
      </c>
      <c r="I53" s="12"/>
      <c r="J53" s="7"/>
      <c r="K53" s="14"/>
      <c r="L53" s="7"/>
      <c r="M53" s="13"/>
      <c r="N53" s="13"/>
      <c r="O53" s="11">
        <f>IF(OR(M53="",N53=""),"",M53*N53)</f>
      </c>
      <c r="P53" s="11">
        <f>IF(O53="","",IF(O53&gt;=15,"Extreme",IF(O53&gt;=10,"High",IF(O53&gt;=5,"Medium","Low"))))</f>
      </c>
    </row>
    <row r="54" spans="1:16" x14ac:dyDescent="0.25">
      <c r="A54" s="11">
        <f>IF(B54="","","R"&amp;TEXT(ROW()-5,"00"))</f>
      </c>
      <c r="B54" s="12"/>
      <c r="C54" s="7"/>
      <c r="D54" s="12"/>
      <c r="E54" s="13"/>
      <c r="F54" s="13"/>
      <c r="G54" s="11">
        <f>IF(OR(E54="",F54=""),"",E54*F54)</f>
      </c>
      <c r="H54" s="11">
        <f>IF(G54="","",IF(G54&gt;=15,"Extreme",IF(G54&gt;=10,"High",IF(G54&gt;=5,"Medium","Low"))))</f>
      </c>
      <c r="I54" s="12"/>
      <c r="J54" s="7"/>
      <c r="K54" s="14"/>
      <c r="L54" s="7"/>
      <c r="M54" s="13"/>
      <c r="N54" s="13"/>
      <c r="O54" s="11">
        <f>IF(OR(M54="",N54=""),"",M54*N54)</f>
      </c>
      <c r="P54" s="11">
        <f>IF(O54="","",IF(O54&gt;=15,"Extreme",IF(O54&gt;=10,"High",IF(O54&gt;=5,"Medium","Low"))))</f>
      </c>
    </row>
    <row r="55" spans="1:16" x14ac:dyDescent="0.25">
      <c r="A55" s="11">
        <f>IF(B55="","","R"&amp;TEXT(ROW()-5,"00"))</f>
      </c>
      <c r="B55" s="12"/>
      <c r="C55" s="7"/>
      <c r="D55" s="12"/>
      <c r="E55" s="13"/>
      <c r="F55" s="13"/>
      <c r="G55" s="11">
        <f>IF(OR(E55="",F55=""),"",E55*F55)</f>
      </c>
      <c r="H55" s="11">
        <f>IF(G55="","",IF(G55&gt;=15,"Extreme",IF(G55&gt;=10,"High",IF(G55&gt;=5,"Medium","Low"))))</f>
      </c>
      <c r="I55" s="12"/>
      <c r="J55" s="7"/>
      <c r="K55" s="14"/>
      <c r="L55" s="7"/>
      <c r="M55" s="13"/>
      <c r="N55" s="13"/>
      <c r="O55" s="11">
        <f>IF(OR(M55="",N55=""),"",M55*N55)</f>
      </c>
      <c r="P55" s="11">
        <f>IF(O55="","",IF(O55&gt;=15,"Extreme",IF(O55&gt;=10,"High",IF(O55&gt;=5,"Medium","Low"))))</f>
      </c>
    </row>
    <row r="56" spans="1:16" x14ac:dyDescent="0.25">
      <c r="A56" s="11">
        <f>IF(B56="","","R"&amp;TEXT(ROW()-5,"00"))</f>
      </c>
      <c r="B56" s="12"/>
      <c r="C56" s="7"/>
      <c r="D56" s="12"/>
      <c r="E56" s="13"/>
      <c r="F56" s="13"/>
      <c r="G56" s="11">
        <f>IF(OR(E56="",F56=""),"",E56*F56)</f>
      </c>
      <c r="H56" s="11">
        <f>IF(G56="","",IF(G56&gt;=15,"Extreme",IF(G56&gt;=10,"High",IF(G56&gt;=5,"Medium","Low"))))</f>
      </c>
      <c r="I56" s="12"/>
      <c r="J56" s="7"/>
      <c r="K56" s="14"/>
      <c r="L56" s="7"/>
      <c r="M56" s="13"/>
      <c r="N56" s="13"/>
      <c r="O56" s="11">
        <f>IF(OR(M56="",N56=""),"",M56*N56)</f>
      </c>
      <c r="P56" s="11">
        <f>IF(O56="","",IF(O56&gt;=15,"Extreme",IF(O56&gt;=10,"High",IF(O56&gt;=5,"Medium","Low"))))</f>
      </c>
    </row>
    <row r="57" spans="1:16" x14ac:dyDescent="0.25">
      <c r="A57" s="11">
        <f>IF(B57="","","R"&amp;TEXT(ROW()-5,"00"))</f>
      </c>
      <c r="B57" s="12"/>
      <c r="C57" s="7"/>
      <c r="D57" s="12"/>
      <c r="E57" s="13"/>
      <c r="F57" s="13"/>
      <c r="G57" s="11">
        <f>IF(OR(E57="",F57=""),"",E57*F57)</f>
      </c>
      <c r="H57" s="11">
        <f>IF(G57="","",IF(G57&gt;=15,"Extreme",IF(G57&gt;=10,"High",IF(G57&gt;=5,"Medium","Low"))))</f>
      </c>
      <c r="I57" s="12"/>
      <c r="J57" s="7"/>
      <c r="K57" s="14"/>
      <c r="L57" s="7"/>
      <c r="M57" s="13"/>
      <c r="N57" s="13"/>
      <c r="O57" s="11">
        <f>IF(OR(M57="",N57=""),"",M57*N57)</f>
      </c>
      <c r="P57" s="11">
        <f>IF(O57="","",IF(O57&gt;=15,"Extreme",IF(O57&gt;=10,"High",IF(O57&gt;=5,"Medium","Low"))))</f>
      </c>
    </row>
    <row r="58" spans="1:16" x14ac:dyDescent="0.25">
      <c r="A58" s="11">
        <f>IF(B58="","","R"&amp;TEXT(ROW()-5,"00"))</f>
      </c>
      <c r="B58" s="12"/>
      <c r="C58" s="7"/>
      <c r="D58" s="12"/>
      <c r="E58" s="13"/>
      <c r="F58" s="13"/>
      <c r="G58" s="11">
        <f>IF(OR(E58="",F58=""),"",E58*F58)</f>
      </c>
      <c r="H58" s="11">
        <f>IF(G58="","",IF(G58&gt;=15,"Extreme",IF(G58&gt;=10,"High",IF(G58&gt;=5,"Medium","Low"))))</f>
      </c>
      <c r="I58" s="12"/>
      <c r="J58" s="7"/>
      <c r="K58" s="14"/>
      <c r="L58" s="7"/>
      <c r="M58" s="13"/>
      <c r="N58" s="13"/>
      <c r="O58" s="11">
        <f>IF(OR(M58="",N58=""),"",M58*N58)</f>
      </c>
      <c r="P58" s="11">
        <f>IF(O58="","",IF(O58&gt;=15,"Extreme",IF(O58&gt;=10,"High",IF(O58&gt;=5,"Medium","Low"))))</f>
      </c>
    </row>
    <row r="59" spans="1:16" x14ac:dyDescent="0.25">
      <c r="A59" s="11">
        <f>IF(B59="","","R"&amp;TEXT(ROW()-5,"00"))</f>
      </c>
      <c r="B59" s="12"/>
      <c r="C59" s="7"/>
      <c r="D59" s="12"/>
      <c r="E59" s="13"/>
      <c r="F59" s="13"/>
      <c r="G59" s="11">
        <f>IF(OR(E59="",F59=""),"",E59*F59)</f>
      </c>
      <c r="H59" s="11">
        <f>IF(G59="","",IF(G59&gt;=15,"Extreme",IF(G59&gt;=10,"High",IF(G59&gt;=5,"Medium","Low"))))</f>
      </c>
      <c r="I59" s="12"/>
      <c r="J59" s="7"/>
      <c r="K59" s="14"/>
      <c r="L59" s="7"/>
      <c r="M59" s="13"/>
      <c r="N59" s="13"/>
      <c r="O59" s="11">
        <f>IF(OR(M59="",N59=""),"",M59*N59)</f>
      </c>
      <c r="P59" s="11">
        <f>IF(O59="","",IF(O59&gt;=15,"Extreme",IF(O59&gt;=10,"High",IF(O59&gt;=5,"Medium","Low"))))</f>
      </c>
    </row>
    <row r="60" spans="1:16" x14ac:dyDescent="0.25">
      <c r="A60" s="11">
        <f>IF(B60="","","R"&amp;TEXT(ROW()-5,"00"))</f>
      </c>
      <c r="B60" s="12"/>
      <c r="C60" s="7"/>
      <c r="D60" s="12"/>
      <c r="E60" s="13"/>
      <c r="F60" s="13"/>
      <c r="G60" s="11">
        <f>IF(OR(E60="",F60=""),"",E60*F60)</f>
      </c>
      <c r="H60" s="11">
        <f>IF(G60="","",IF(G60&gt;=15,"Extreme",IF(G60&gt;=10,"High",IF(G60&gt;=5,"Medium","Low"))))</f>
      </c>
      <c r="I60" s="12"/>
      <c r="J60" s="7"/>
      <c r="K60" s="14"/>
      <c r="L60" s="7"/>
      <c r="M60" s="13"/>
      <c r="N60" s="13"/>
      <c r="O60" s="11">
        <f>IF(OR(M60="",N60=""),"",M60*N60)</f>
      </c>
      <c r="P60" s="11">
        <f>IF(O60="","",IF(O60&gt;=15,"Extreme",IF(O60&gt;=10,"High",IF(O60&gt;=5,"Medium","Low"))))</f>
      </c>
    </row>
    <row r="61" spans="1:16" x14ac:dyDescent="0.25">
      <c r="A61" s="11">
        <f>IF(B61="","","R"&amp;TEXT(ROW()-5,"00"))</f>
      </c>
      <c r="B61" s="12"/>
      <c r="C61" s="7"/>
      <c r="D61" s="12"/>
      <c r="E61" s="13"/>
      <c r="F61" s="13"/>
      <c r="G61" s="11">
        <f>IF(OR(E61="",F61=""),"",E61*F61)</f>
      </c>
      <c r="H61" s="11">
        <f>IF(G61="","",IF(G61&gt;=15,"Extreme",IF(G61&gt;=10,"High",IF(G61&gt;=5,"Medium","Low"))))</f>
      </c>
      <c r="I61" s="12"/>
      <c r="J61" s="7"/>
      <c r="K61" s="14"/>
      <c r="L61" s="7"/>
      <c r="M61" s="13"/>
      <c r="N61" s="13"/>
      <c r="O61" s="11">
        <f>IF(OR(M61="",N61=""),"",M61*N61)</f>
      </c>
      <c r="P61" s="11">
        <f>IF(O61="","",IF(O61&gt;=15,"Extreme",IF(O61&gt;=10,"High",IF(O61&gt;=5,"Medium","Low"))))</f>
      </c>
    </row>
    <row r="62" spans="1:16" x14ac:dyDescent="0.25">
      <c r="A62" s="11">
        <f>IF(B62="","","R"&amp;TEXT(ROW()-5,"00"))</f>
      </c>
      <c r="B62" s="12"/>
      <c r="C62" s="7"/>
      <c r="D62" s="12"/>
      <c r="E62" s="13"/>
      <c r="F62" s="13"/>
      <c r="G62" s="11">
        <f>IF(OR(E62="",F62=""),"",E62*F62)</f>
      </c>
      <c r="H62" s="11">
        <f>IF(G62="","",IF(G62&gt;=15,"Extreme",IF(G62&gt;=10,"High",IF(G62&gt;=5,"Medium","Low"))))</f>
      </c>
      <c r="I62" s="12"/>
      <c r="J62" s="7"/>
      <c r="K62" s="14"/>
      <c r="L62" s="7"/>
      <c r="M62" s="13"/>
      <c r="N62" s="13"/>
      <c r="O62" s="11">
        <f>IF(OR(M62="",N62=""),"",M62*N62)</f>
      </c>
      <c r="P62" s="11">
        <f>IF(O62="","",IF(O62&gt;=15,"Extreme",IF(O62&gt;=10,"High",IF(O62&gt;=5,"Medium","Low"))))</f>
      </c>
    </row>
    <row r="63" spans="1:16" x14ac:dyDescent="0.25">
      <c r="A63" s="11">
        <f>IF(B63="","","R"&amp;TEXT(ROW()-5,"00"))</f>
      </c>
      <c r="B63" s="12"/>
      <c r="C63" s="7"/>
      <c r="D63" s="12"/>
      <c r="E63" s="13"/>
      <c r="F63" s="13"/>
      <c r="G63" s="11">
        <f>IF(OR(E63="",F63=""),"",E63*F63)</f>
      </c>
      <c r="H63" s="11">
        <f>IF(G63="","",IF(G63&gt;=15,"Extreme",IF(G63&gt;=10,"High",IF(G63&gt;=5,"Medium","Low"))))</f>
      </c>
      <c r="I63" s="12"/>
      <c r="J63" s="7"/>
      <c r="K63" s="14"/>
      <c r="L63" s="7"/>
      <c r="M63" s="13"/>
      <c r="N63" s="13"/>
      <c r="O63" s="11">
        <f>IF(OR(M63="",N63=""),"",M63*N63)</f>
      </c>
      <c r="P63" s="11">
        <f>IF(O63="","",IF(O63&gt;=15,"Extreme",IF(O63&gt;=10,"High",IF(O63&gt;=5,"Medium","Low"))))</f>
      </c>
    </row>
    <row r="64" spans="1:16" x14ac:dyDescent="0.25">
      <c r="A64" s="11">
        <f>IF(B64="","","R"&amp;TEXT(ROW()-5,"00"))</f>
      </c>
      <c r="B64" s="12"/>
      <c r="C64" s="7"/>
      <c r="D64" s="12"/>
      <c r="E64" s="13"/>
      <c r="F64" s="13"/>
      <c r="G64" s="11">
        <f>IF(OR(E64="",F64=""),"",E64*F64)</f>
      </c>
      <c r="H64" s="11">
        <f>IF(G64="","",IF(G64&gt;=15,"Extreme",IF(G64&gt;=10,"High",IF(G64&gt;=5,"Medium","Low"))))</f>
      </c>
      <c r="I64" s="12"/>
      <c r="J64" s="7"/>
      <c r="K64" s="14"/>
      <c r="L64" s="7"/>
      <c r="M64" s="13"/>
      <c r="N64" s="13"/>
      <c r="O64" s="11">
        <f>IF(OR(M64="",N64=""),"",M64*N64)</f>
      </c>
      <c r="P64" s="11">
        <f>IF(O64="","",IF(O64&gt;=15,"Extreme",IF(O64&gt;=10,"High",IF(O64&gt;=5,"Medium","Low"))))</f>
      </c>
    </row>
    <row r="65" spans="1:16" x14ac:dyDescent="0.25">
      <c r="A65" s="11">
        <f>IF(B65="","","R"&amp;TEXT(ROW()-5,"00"))</f>
      </c>
      <c r="B65" s="12"/>
      <c r="C65" s="7"/>
      <c r="D65" s="12"/>
      <c r="E65" s="13"/>
      <c r="F65" s="13"/>
      <c r="G65" s="11">
        <f>IF(OR(E65="",F65=""),"",E65*F65)</f>
      </c>
      <c r="H65" s="11">
        <f>IF(G65="","",IF(G65&gt;=15,"Extreme",IF(G65&gt;=10,"High",IF(G65&gt;=5,"Medium","Low"))))</f>
      </c>
      <c r="I65" s="12"/>
      <c r="J65" s="7"/>
      <c r="K65" s="14"/>
      <c r="L65" s="7"/>
      <c r="M65" s="13"/>
      <c r="N65" s="13"/>
      <c r="O65" s="11">
        <f>IF(OR(M65="",N65=""),"",M65*N65)</f>
      </c>
      <c r="P65" s="11">
        <f>IF(O65="","",IF(O65&gt;=15,"Extreme",IF(O65&gt;=10,"High",IF(O65&gt;=5,"Medium","Low"))))</f>
      </c>
    </row>
  </sheetData>
  <autoFilter ref="A5:P5"/>
  <mergeCells count="3">
    <mergeCell ref="A1:P1"/>
    <mergeCell ref="A2:P2"/>
    <mergeCell ref="A3:P3"/>
  </mergeCells>
  <conditionalFormatting sqref="H6:H65">
    <cfRule type="expression" dxfId="0" priority="1">
      <formula>H6="Extreme"</formula>
    </cfRule>
    <cfRule type="expression" dxfId="1" priority="2">
      <formula>H6="High"</formula>
    </cfRule>
    <cfRule type="expression" dxfId="2" priority="3">
      <formula>H6="Medium"</formula>
    </cfRule>
    <cfRule type="expression" dxfId="3" priority="4">
      <formula>H6="Low"</formula>
    </cfRule>
  </conditionalFormatting>
  <conditionalFormatting sqref="P6:P65">
    <cfRule type="expression" dxfId="4" priority="1">
      <formula>P6="Extreme"</formula>
    </cfRule>
    <cfRule type="expression" dxfId="5" priority="2">
      <formula>P6="High"</formula>
    </cfRule>
    <cfRule type="expression" dxfId="6" priority="3">
      <formula>P6="Medium"</formula>
    </cfRule>
    <cfRule type="expression" dxfId="7" priority="4">
      <formula>P6="Low"</formula>
    </cfRule>
  </conditionalFormatting>
  <dataValidations count="8">
    <dataValidation type="list" allowBlank="1" sqref="C10:C65">
      <formula1>"Financial,Cyber and IT,Legal and compliance,Work health and safety,People,Operations,Supply chain,Reputation,Strategic"</formula1>
    </dataValidation>
    <dataValidation type="list" allowBlank="1" sqref="C6:C65">
      <formula1>"Financial,Cyber and IT,Legal and compliance,Work health and safety,People,Operations,Supply chain,Reputation,Strategic"</formula1>
    </dataValidation>
    <dataValidation type="whole" allowBlank="1" showErrorMessage="1" errorTitle="Score" error="Enter a whole number from 1 to 5 (see the Scales sheet)." sqref="E10:F65">
      <formula1>1</formula1>
      <formula2>5</formula2>
    </dataValidation>
    <dataValidation type="whole" allowBlank="1" showErrorMessage="1" errorTitle="Score" error="Enter a whole number from 1 to 5 (see the Scales sheet)." sqref="E6:F65">
      <formula1>1</formula1>
      <formula2>5</formula2>
    </dataValidation>
    <dataValidation type="list" allowBlank="1" sqref="L10:L65">
      <formula1>"Not started,In progress,Done,Accepted"</formula1>
    </dataValidation>
    <dataValidation type="list" allowBlank="1" sqref="L6:L65">
      <formula1>"Not started,In progress,Done,Accepted"</formula1>
    </dataValidation>
    <dataValidation type="whole" allowBlank="1" showErrorMessage="1" errorTitle="Score" error="Enter a whole number from 1 to 5 (see the Scales sheet)." sqref="M10:N65">
      <formula1>1</formula1>
      <formula2>5</formula2>
    </dataValidation>
    <dataValidation type="whole" allowBlank="1" showErrorMessage="1" errorTitle="Score" error="Enter a whole number from 1 to 5 (see the Scales sheet)." sqref="M6:N65">
      <formula1>1</formula1>
      <formula2>5</formula2>
    </dataValidation>
  </dataValidations>
  <pageMargins left="0.5" right="0.5" top="0.7" bottom="0.7" header="0.3" footer="0.3"/>
  <pageSetup paperSize="9" orientation="landscape" horizontalDpi="4294967295" verticalDpi="4294967295" scale="100" fitToWidth="1" fitToHeight="0"/>
  <headerFooter>
    <oddHeader>&amp;L&amp;"Calibri,Bold"&amp;KD4080BSMBH Consulting&amp;K000000&amp;"Calibri,Regular" | Knowledge Centre&amp;RRisk assessment template</oddHeader>
    <oddFooter>&amp;LSMBH Consulting | smbhconsulting.com.au | Version 1.0&amp;RPage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 showGridLines="0"/>
  </sheetViews>
  <sheetFormatPr defaultRowHeight="15" outlineLevelRow="0" outlineLevelCol="0" x14ac:dyDescent="55"/>
  <cols>
    <col min="1" max="1" width="22" customWidth="1"/>
    <col min="2" max="6" width="14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98</v>
      </c>
      <c r="B2" s="2"/>
      <c r="C2" s="2"/>
      <c r="D2" s="2"/>
      <c r="E2" s="2"/>
      <c r="F2" s="2"/>
    </row>
    <row r="3" ht="30" customHeight="1" spans="1:6" x14ac:dyDescent="0.25">
      <c r="A3" s="3" t="s">
        <v>99</v>
      </c>
      <c r="B3" s="3"/>
      <c r="C3" s="3"/>
      <c r="D3" s="3"/>
      <c r="E3" s="3"/>
      <c r="F3" s="3"/>
    </row>
    <row r="5" spans="1:6" x14ac:dyDescent="0.25">
      <c r="A5" s="15" t="s">
        <v>100</v>
      </c>
      <c r="B5" s="16" t="s">
        <v>101</v>
      </c>
      <c r="C5" s="16" t="s">
        <v>102</v>
      </c>
      <c r="D5" s="16" t="s">
        <v>103</v>
      </c>
      <c r="E5" s="16" t="s">
        <v>104</v>
      </c>
      <c r="F5" s="16" t="s">
        <v>105</v>
      </c>
    </row>
    <row r="6" ht="24" customHeight="1" spans="1:6" x14ac:dyDescent="0.25">
      <c r="A6" s="15" t="s">
        <v>106</v>
      </c>
      <c r="B6" s="17">
        <f>5*1</f>
      </c>
      <c r="C6" s="17">
        <f>5*2</f>
      </c>
      <c r="D6" s="17">
        <f>5*3</f>
      </c>
      <c r="E6" s="17">
        <f>5*4</f>
      </c>
      <c r="F6" s="17">
        <f>5*5</f>
      </c>
    </row>
    <row r="7" ht="24" customHeight="1" spans="1:6" x14ac:dyDescent="0.25">
      <c r="A7" s="15" t="s">
        <v>107</v>
      </c>
      <c r="B7" s="17">
        <f>4*1</f>
      </c>
      <c r="C7" s="17">
        <f>4*2</f>
      </c>
      <c r="D7" s="17">
        <f>4*3</f>
      </c>
      <c r="E7" s="17">
        <f>4*4</f>
      </c>
      <c r="F7" s="17">
        <f>4*5</f>
      </c>
    </row>
    <row r="8" ht="24" customHeight="1" spans="1:6" x14ac:dyDescent="0.25">
      <c r="A8" s="15" t="s">
        <v>108</v>
      </c>
      <c r="B8" s="17">
        <f>3*1</f>
      </c>
      <c r="C8" s="17">
        <f>3*2</f>
      </c>
      <c r="D8" s="17">
        <f>3*3</f>
      </c>
      <c r="E8" s="17">
        <f>3*4</f>
      </c>
      <c r="F8" s="17">
        <f>3*5</f>
      </c>
    </row>
    <row r="9" ht="24" customHeight="1" spans="1:6" x14ac:dyDescent="0.25">
      <c r="A9" s="15" t="s">
        <v>109</v>
      </c>
      <c r="B9" s="17">
        <f>2*1</f>
      </c>
      <c r="C9" s="17">
        <f>2*2</f>
      </c>
      <c r="D9" s="17">
        <f>2*3</f>
      </c>
      <c r="E9" s="17">
        <f>2*4</f>
      </c>
      <c r="F9" s="17">
        <f>2*5</f>
      </c>
    </row>
    <row r="10" ht="24" customHeight="1" spans="1:6" x14ac:dyDescent="0.25">
      <c r="A10" s="15" t="s">
        <v>110</v>
      </c>
      <c r="B10" s="17">
        <f>1*1</f>
      </c>
      <c r="C10" s="17">
        <f>1*2</f>
      </c>
      <c r="D10" s="17">
        <f>1*3</f>
      </c>
      <c r="E10" s="17">
        <f>1*4</f>
      </c>
      <c r="F10" s="17">
        <f>1*5</f>
      </c>
    </row>
    <row r="13" ht="30" customHeight="1" spans="1:3" x14ac:dyDescent="0.25">
      <c r="A13" s="9" t="s">
        <v>39</v>
      </c>
      <c r="B13" s="10" t="s">
        <v>111</v>
      </c>
      <c r="C13" s="10" t="s">
        <v>112</v>
      </c>
    </row>
    <row r="14" spans="1:3" x14ac:dyDescent="0.25">
      <c r="A14" s="11" t="s">
        <v>42</v>
      </c>
      <c r="B14" s="11">
        <f>COUNTIF('Risk register'!$H$6:$H$65,A14)</f>
      </c>
      <c r="C14" s="11">
        <f>COUNTIF('Risk register'!$P$6:$P$65,A14)</f>
      </c>
    </row>
    <row r="15" spans="1:3" x14ac:dyDescent="0.25">
      <c r="A15" s="11" t="s">
        <v>45</v>
      </c>
      <c r="B15" s="11">
        <f>COUNTIF('Risk register'!$H$6:$H$65,A15)</f>
      </c>
      <c r="C15" s="11">
        <f>COUNTIF('Risk register'!$P$6:$P$65,A15)</f>
      </c>
    </row>
    <row r="16" spans="1:3" x14ac:dyDescent="0.25">
      <c r="A16" s="11" t="s">
        <v>48</v>
      </c>
      <c r="B16" s="11">
        <f>COUNTIF('Risk register'!$H$6:$H$65,A16)</f>
      </c>
      <c r="C16" s="11">
        <f>COUNTIF('Risk register'!$P$6:$P$65,A16)</f>
      </c>
    </row>
    <row r="17" spans="1:3" x14ac:dyDescent="0.25">
      <c r="A17" s="11" t="s">
        <v>51</v>
      </c>
      <c r="B17" s="11">
        <f>COUNTIF('Risk register'!$H$6:$H$65,A17)</f>
      </c>
      <c r="C17" s="11">
        <f>COUNTIF('Risk register'!$P$6:$P$65,A17)</f>
      </c>
    </row>
    <row r="18" spans="1:3" x14ac:dyDescent="0.25">
      <c r="A18" s="18" t="s">
        <v>113</v>
      </c>
      <c r="B18" s="18">
        <f>COUNTIFS('Risk register'!$B$6:$B$65,"&lt;&gt;",'Risk register'!$L$6:$L$65,"&lt;&gt;Done",'Risk register'!$L$6:$L$65,"&lt;&gt;Accepted")</f>
      </c>
      <c r="C18" s="18"/>
    </row>
    <row r="20" ht="24" customHeight="1" spans="1:6" x14ac:dyDescent="0.25">
      <c r="A20" s="8" t="s">
        <v>11</v>
      </c>
      <c r="B20" s="8"/>
      <c r="C20" s="8"/>
      <c r="D20" s="8"/>
      <c r="E20" s="8"/>
      <c r="F20" s="8"/>
    </row>
  </sheetData>
  <mergeCells count="4">
    <mergeCell ref="A1:F1"/>
    <mergeCell ref="A2:F2"/>
    <mergeCell ref="A3:F3"/>
    <mergeCell ref="A20:F20"/>
  </mergeCells>
  <conditionalFormatting sqref="B6:F10">
    <cfRule type="cellIs" dxfId="8" priority="1" operator="greaterThanOrEqual">
      <formula>15</formula>
    </cfRule>
    <cfRule type="cellIs" dxfId="9" priority="2" operator="between">
      <formula>10</formula>
      <formula>14</formula>
    </cfRule>
    <cfRule type="cellIs" dxfId="10" priority="3" operator="between">
      <formula>5</formula>
      <formula>9</formula>
    </cfRule>
    <cfRule type="cellIs" dxfId="11" priority="4" operator="lessThan">
      <formula>5</formula>
    </cfRule>
  </conditionalFormatting>
  <pageMargins left="0.5" right="0.5" top="0.7" bottom="0.7" header="0.3" footer="0.3"/>
  <pageSetup paperSize="9" orientation="portrait" horizontalDpi="4294967295" verticalDpi="4294967295" scale="100" fitToWidth="1" fitToHeight="0"/>
  <headerFooter>
    <oddHeader>&amp;L&amp;"Calibri,Bold"&amp;KD4080BSMBH Consulting&amp;K000000&amp;"Calibri,Regular" | Knowledge Centre&amp;RRisk assessment template</oddHeader>
    <oddFooter>&amp;LSMBH Consulting | smbhconsulting.com.au | Version 1.0&amp;RPage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Scales</vt:lpstr>
      <vt:lpstr>Risk register</vt:lpstr>
      <vt:lpstr>Matrix</vt:lpstr>
    </vt:vector>
  </TitlesOfParts>
  <Company>SMBH Consulting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SMBH Consulting</dc:creator>
  <dc:title>Risk assessment template</dc:title>
  <dc:subject/>
  <dc:description/>
  <cp:keywords/>
  <cp:category/>
  <cp:lastModifiedBy>SMBH Consulting</cp:lastModifiedBy>
  <dcterms:created xsi:type="dcterms:W3CDTF">2026-11-06T00:00:00Z</dcterms:created>
  <dcterms:modified xsi:type="dcterms:W3CDTF">2026-11-06T00:00:00Z</dcterms:modified>
</cp:coreProperties>
</file>