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Tracker" state="visible" r:id="rId5"/>
    <sheet sheetId="3" name="Definitions" state="visible" r:id="rId6"/>
  </sheets>
  <calcPr calcId="171027" fullCalcOnLoad="1"/>
</workbook>
</file>

<file path=xl/sharedStrings.xml><?xml version="1.0" encoding="utf-8"?>
<sst xmlns="http://schemas.openxmlformats.org/spreadsheetml/2006/main" count="126" uniqueCount="83">
  <si>
    <t>SMBH Consulting  |  Knowledge Centre</t>
  </si>
  <si>
    <t>KPI tracker</t>
  </si>
  <si>
    <t>Track 8 to 12 key performance indicators against targets each month, with automatic status flags.</t>
  </si>
  <si>
    <t>How to use this workbook</t>
  </si>
  <si>
    <t>Choose a small set of KPIs that you can act on: a few for finance, sales, customers, people and operations. The examples are a starting point; replace them with your own.</t>
  </si>
  <si>
    <t>For each KPI set the unit, the monthly target and whether higher or lower is better. Definitions and data sources go on the Definitions sheet so everyone measures the same way.</t>
  </si>
  <si>
    <t>Each month, enter the actual result in the month column. The latest value, year-to-date average and status update automatically.</t>
  </si>
  <si>
    <t>Status: On track means the latest result meets the target; Watch means it is within 10% of target; Off track means it is further away.</t>
  </si>
  <si>
    <t>Review the tracker at a monthly meeting. For anything Off track, agree one action, an owner and a date.</t>
  </si>
  <si>
    <t>Shaded yellow cells are inputs. Everything else is calculated by formulas; avoid typing over them.</t>
  </si>
  <si>
    <t>SMBH Consulting | smbhconsulting.com.au | Version 1.0, updated 2026-11-06. General information only, not financial, legal or tax advice. Check current rules with the ATO, Fair Work or a registered adviser.</t>
  </si>
  <si>
    <t>Monthly KPI tracker</t>
  </si>
  <si>
    <t>Yellow cells are inputs. Latest, YTD average and Status are formulas. Financial year July to June.</t>
  </si>
  <si>
    <t>KPI</t>
  </si>
  <si>
    <t>Area</t>
  </si>
  <si>
    <t>Unit</t>
  </si>
  <si>
    <t>Target</t>
  </si>
  <si>
    <t>Better if</t>
  </si>
  <si>
    <t>Jul</t>
  </si>
  <si>
    <t>Aug</t>
  </si>
  <si>
    <t>Sep</t>
  </si>
  <si>
    <t>Oct</t>
  </si>
  <si>
    <t>Nov</t>
  </si>
  <si>
    <t>Dec</t>
  </si>
  <si>
    <t>Jan</t>
  </si>
  <si>
    <t>Feb</t>
  </si>
  <si>
    <t>Mar</t>
  </si>
  <si>
    <t>Apr</t>
  </si>
  <si>
    <t>May</t>
  </si>
  <si>
    <t>Jun</t>
  </si>
  <si>
    <t>Latest</t>
  </si>
  <si>
    <t>YTD average</t>
  </si>
  <si>
    <t>Status</t>
  </si>
  <si>
    <t>Revenue (ex GST)</t>
  </si>
  <si>
    <t>Finance</t>
  </si>
  <si>
    <t>$</t>
  </si>
  <si>
    <t>Higher</t>
  </si>
  <si>
    <t>Gross margin</t>
  </si>
  <si>
    <t>%</t>
  </si>
  <si>
    <t>Cash at bank (month end)</t>
  </si>
  <si>
    <t>Debtor days</t>
  </si>
  <si>
    <t>days</t>
  </si>
  <si>
    <t>Lower</t>
  </si>
  <si>
    <t>New leads</t>
  </si>
  <si>
    <t>Sales</t>
  </si>
  <si>
    <t>#</t>
  </si>
  <si>
    <t>Lead-to-customer conversion</t>
  </si>
  <si>
    <t>Customer satisfaction (CSAT)</t>
  </si>
  <si>
    <t>Customer</t>
  </si>
  <si>
    <t>Customer churn (monthly)</t>
  </si>
  <si>
    <t>On-time delivery</t>
  </si>
  <si>
    <t>Operations</t>
  </si>
  <si>
    <t>Staff turnover (rolling 12 months)</t>
  </si>
  <si>
    <t>People</t>
  </si>
  <si>
    <t>KPIs on track</t>
  </si>
  <si>
    <t>KPIs to watch</t>
  </si>
  <si>
    <t>KPIs off track</t>
  </si>
  <si>
    <t>KPI definitions</t>
  </si>
  <si>
    <t>Write down exactly how each KPI is calculated and where the data comes from.</t>
  </si>
  <si>
    <t>Definition and formula</t>
  </si>
  <si>
    <t>Data source</t>
  </si>
  <si>
    <t>Owner</t>
  </si>
  <si>
    <t>Total sales invoiced in the month, excluding GST.</t>
  </si>
  <si>
    <t>Accounting software P&amp;L</t>
  </si>
  <si>
    <t>(Revenue − cost of goods sold) ÷ revenue.</t>
  </si>
  <si>
    <t>Sum of business bank account balances on the last day of the month.</t>
  </si>
  <si>
    <t>Bank feeds</t>
  </si>
  <si>
    <t>Bookkeeper</t>
  </si>
  <si>
    <t>Trade debtors ÷ revenue for the last 3 months × 91.</t>
  </si>
  <si>
    <t>Aged receivables report</t>
  </si>
  <si>
    <t>New enquiries that match your ideal customer profile.</t>
  </si>
  <si>
    <t>CRM</t>
  </si>
  <si>
    <t>Sales lead</t>
  </si>
  <si>
    <t>New customers won ÷ new leads in the same period.</t>
  </si>
  <si>
    <t>Share of survey responses rating 4 or 5 out of 5.</t>
  </si>
  <si>
    <t>Survey tool</t>
  </si>
  <si>
    <t>Customer lead</t>
  </si>
  <si>
    <t>Customers lost in the month ÷ customers at the start of the month.</t>
  </si>
  <si>
    <t>CRM or billing system</t>
  </si>
  <si>
    <t>Orders or jobs delivered by the promised date ÷ total delivered.</t>
  </si>
  <si>
    <t>Job management system</t>
  </si>
  <si>
    <t>Employees who left in the last 12 months ÷ average headcount.</t>
  </si>
  <si>
    <t>Payroll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</si>
</sst>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Red]-&quot;$&quot;#,##0"/>
    <numFmt numFmtId="165" formatCode="0.0%"/>
  </numFmts>
  <fonts count="9" x14ac:knownFonts="1">
    <font>
      <color theme="1"/>
      <family val="2"/>
      <scheme val="minor"/>
      <sz val="11"/>
      <name val="Calibri"/>
    </font>
    <font>
      <b/>
      <color rgb="FFD4080B"/>
      <sz val="10"/>
    </font>
    <font>
      <b/>
      <color rgb="FF171717"/>
      <sz val="16"/>
    </font>
    <font>
      <i/>
      <color rgb="FF555555"/>
      <sz val="9"/>
    </font>
    <font>
      <b/>
      <sz val="12"/>
    </font>
    <font>
      <b/>
      <color rgb="FFD4080B"/>
    </font>
    <font>
      <i/>
      <color rgb="FF555555"/>
      <sz val="8"/>
    </font>
    <font>
      <b/>
      <color rgb="FFFFFFFF"/>
    </font>
    <font>
      <b/>
    </font>
  </fonts>
  <fills count="5">
    <fill>
      <patternFill patternType="none"/>
    </fill>
    <fill>
      <patternFill patternType="gray125"/>
    </fill>
    <fill>
      <patternFill patternType="solid">
        <fgColor rgb="FFFFF8E1"/>
      </patternFill>
    </fill>
    <fill>
      <patternFill patternType="solid">
        <fgColor rgb="FF2B2B2B"/>
      </patternFill>
    </fill>
    <fill>
      <patternFill patternType="solid">
        <fgColor rgb="FFF4F4F5"/>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horizontal="center" vertical="top"/>
    </xf>
    <xf numFmtId="0" fontId="0" fillId="0" borderId="0" xfId="0" applyAlignment="1">
      <alignment vertical="top" wrapText="1"/>
    </xf>
    <xf numFmtId="0" fontId="0" fillId="2" borderId="1" xfId="0" applyFill="1" applyBorder="1"/>
    <xf numFmtId="0" fontId="6" fillId="0" borderId="0" xfId="0" applyFont="1" applyAlignment="1">
      <alignment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164" fontId="0" fillId="2" borderId="1" xfId="0" applyNumberFormat="1" applyFill="1" applyBorder="1"/>
    <xf numFmtId="164" fontId="0" fillId="0" borderId="1" xfId="0" applyNumberFormat="1" applyBorder="1"/>
    <xf numFmtId="0" fontId="0" fillId="0" borderId="1" xfId="0" applyBorder="1"/>
    <xf numFmtId="165" fontId="0" fillId="2" borderId="1" xfId="0" applyNumberFormat="1" applyFill="1" applyBorder="1"/>
    <xf numFmtId="165" fontId="0" fillId="0" borderId="1" xfId="0" applyNumberFormat="1" applyBorder="1"/>
    <xf numFmtId="3" fontId="0" fillId="2" borderId="1" xfId="0" applyNumberFormat="1" applyFill="1" applyBorder="1"/>
    <xf numFmtId="3" fontId="0" fillId="0" borderId="1" xfId="0" applyNumberFormat="1" applyBorder="1"/>
    <xf numFmtId="0" fontId="8" fillId="4" borderId="1" xfId="0" applyFont="1" applyFill="1" applyBorder="1"/>
    <xf numFmtId="0" fontId="0" fillId="0" borderId="1" xfId="0" applyBorder="1" applyAlignment="1">
      <alignment vertical="top" wrapText="1"/>
    </xf>
  </cellXfs>
  <cellStyles count="1">
    <cellStyle name="Normal" xfId="0" builtinId="0"/>
  </cellStyles>
  <dxfs count="3">
    <dxf>
      <fill>
        <patternFill patternType="solid">
          <bgColor rgb="FFD7F2DE"/>
        </patternFill>
      </fill>
    </dxf>
    <dxf>
      <fill>
        <patternFill patternType="solid">
          <bgColor rgb="FFFFE8A3"/>
        </patternFill>
      </fill>
    </dxf>
    <dxf>
      <font>
        <b/>
      </font>
      <fill>
        <patternFill patternType="solid">
          <bgColor rgb="FFFFB3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workbookViewId="0" showGridLines="0"/>
  </sheetViews>
  <sheetFormatPr defaultRowHeight="15" outlineLevelRow="0" outlineLevelCol="0" x14ac:dyDescent="55"/>
  <cols>
    <col min="1" max="1" width="6" customWidth="1"/>
    <col min="2" max="2" width="100" customWidth="1"/>
  </cols>
  <sheetData>
    <row r="1" spans="1:2" x14ac:dyDescent="0.25">
      <c r="A1" s="1" t="s">
        <v>0</v>
      </c>
      <c r="B1" s="1"/>
    </row>
    <row r="2" spans="1:2" x14ac:dyDescent="0.25">
      <c r="A2" s="2" t="s">
        <v>1</v>
      </c>
      <c r="B2" s="2"/>
    </row>
    <row r="3" ht="30" customHeight="1" spans="1:2" x14ac:dyDescent="0.25">
      <c r="A3" s="3" t="s">
        <v>2</v>
      </c>
      <c r="B3" s="3"/>
    </row>
    <row r="5" spans="1:1" x14ac:dyDescent="0.25">
      <c r="A5" s="4" t="s">
        <v>3</v>
      </c>
    </row>
    <row r="6" ht="30" customHeight="1" spans="1:2" x14ac:dyDescent="0.25">
      <c r="A6" s="5">
        <v>1</v>
      </c>
      <c r="B6" s="6" t="s">
        <v>4</v>
      </c>
    </row>
    <row r="7" ht="30" customHeight="1" spans="1:2" x14ac:dyDescent="0.25">
      <c r="A7" s="5">
        <v>2</v>
      </c>
      <c r="B7" s="6" t="s">
        <v>5</v>
      </c>
    </row>
    <row r="8" ht="30" customHeight="1" spans="1:2" x14ac:dyDescent="0.25">
      <c r="A8" s="5">
        <v>3</v>
      </c>
      <c r="B8" s="6" t="s">
        <v>6</v>
      </c>
    </row>
    <row r="9" ht="30" customHeight="1" spans="1:2" x14ac:dyDescent="0.25">
      <c r="A9" s="5">
        <v>4</v>
      </c>
      <c r="B9" s="6" t="s">
        <v>7</v>
      </c>
    </row>
    <row r="10" ht="30" customHeight="1" spans="1:2" x14ac:dyDescent="0.25">
      <c r="A10" s="5">
        <v>5</v>
      </c>
      <c r="B10" s="6" t="s">
        <v>8</v>
      </c>
    </row>
    <row r="12" spans="1:2" x14ac:dyDescent="0.25">
      <c r="A12" s="7"/>
      <c r="B12" t="s">
        <v>9</v>
      </c>
    </row>
    <row r="14" ht="24" customHeight="1" spans="1:2" x14ac:dyDescent="0.25">
      <c r="A14" s="8" t="s">
        <v>10</v>
      </c>
      <c r="B14" s="8"/>
    </row>
  </sheetData>
  <mergeCells count="4">
    <mergeCell ref="A1:B1"/>
    <mergeCell ref="A2:B2"/>
    <mergeCell ref="A3:B3"/>
    <mergeCell ref="A14:B14"/>
  </mergeCells>
  <pageMargins left="0.5" right="0.5" top="0.7" bottom="0.7" header="0.3" footer="0.3"/>
  <pageSetup paperSize="9" orientation="portrait" horizontalDpi="4294967295" verticalDpi="4294967295" scale="100" fitToWidth="1" fitToHeight="0"/>
  <headerFooter>
    <oddHeader>&amp;L&amp;"Calibri,Bold"&amp;KD4080BSMBH Consulting&amp;K000000&amp;"Calibri,Regular" | Knowledge Centre&amp;RKPI tracker</oddHeader>
    <oddFooter>&amp;LSMBH Consulting | smbhconsulting.com.au | Version 1.0&amp;RPage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workbookViewId="0" showGridLines="0">
      <pane xSplit="1" ySplit="5" topLeftCell="B6" activePane="bottomRight" state="frozen"/>
      <selection pane="bottomRight"/>
    </sheetView>
  </sheetViews>
  <sheetFormatPr defaultRowHeight="15" outlineLevelRow="0" outlineLevelCol="0" x14ac:dyDescent="55"/>
  <cols>
    <col min="1" max="1" width="32" customWidth="1"/>
    <col min="2" max="2" width="12" customWidth="1"/>
    <col min="3" max="3" width="8" customWidth="1"/>
    <col min="4" max="4" width="11" customWidth="1"/>
    <col min="18" max="20" width="11" customWidth="1"/>
  </cols>
  <sheetData>
    <row r="1" spans="1:20" x14ac:dyDescent="0.25">
      <c r="A1" s="1" t="s">
        <v>0</v>
      </c>
      <c r="B1" s="1"/>
      <c r="C1" s="1"/>
      <c r="D1" s="1"/>
      <c r="E1" s="1"/>
      <c r="F1" s="1"/>
      <c r="G1" s="1"/>
      <c r="H1" s="1"/>
      <c r="I1" s="1"/>
      <c r="J1" s="1"/>
      <c r="K1" s="1"/>
      <c r="L1" s="1"/>
      <c r="M1" s="1"/>
      <c r="N1" s="1"/>
      <c r="O1" s="1"/>
      <c r="P1" s="1"/>
      <c r="Q1" s="1"/>
      <c r="R1" s="1"/>
      <c r="S1" s="1"/>
      <c r="T1" s="1"/>
    </row>
    <row r="2" spans="1:20" x14ac:dyDescent="0.25">
      <c r="A2" s="2" t="s">
        <v>11</v>
      </c>
      <c r="B2" s="2"/>
      <c r="C2" s="2"/>
      <c r="D2" s="2"/>
      <c r="E2" s="2"/>
      <c r="F2" s="2"/>
      <c r="G2" s="2"/>
      <c r="H2" s="2"/>
      <c r="I2" s="2"/>
      <c r="J2" s="2"/>
      <c r="K2" s="2"/>
      <c r="L2" s="2"/>
      <c r="M2" s="2"/>
      <c r="N2" s="2"/>
      <c r="O2" s="2"/>
      <c r="P2" s="2"/>
      <c r="Q2" s="2"/>
      <c r="R2" s="2"/>
      <c r="S2" s="2"/>
      <c r="T2" s="2"/>
    </row>
    <row r="3" ht="30" customHeight="1" spans="1:20" x14ac:dyDescent="0.25">
      <c r="A3" s="3" t="s">
        <v>12</v>
      </c>
      <c r="B3" s="3"/>
      <c r="C3" s="3"/>
      <c r="D3" s="3"/>
      <c r="E3" s="3"/>
      <c r="F3" s="3"/>
      <c r="G3" s="3"/>
      <c r="H3" s="3"/>
      <c r="I3" s="3"/>
      <c r="J3" s="3"/>
      <c r="K3" s="3"/>
      <c r="L3" s="3"/>
      <c r="M3" s="3"/>
      <c r="N3" s="3"/>
      <c r="O3" s="3"/>
      <c r="P3" s="3"/>
      <c r="Q3" s="3"/>
      <c r="R3" s="3"/>
      <c r="S3" s="3"/>
      <c r="T3" s="3"/>
    </row>
    <row r="5" ht="30" customHeight="1" spans="1:20" x14ac:dyDescent="0.25">
      <c r="A5" s="9" t="s">
        <v>13</v>
      </c>
      <c r="B5" s="10" t="s">
        <v>14</v>
      </c>
      <c r="C5" s="10" t="s">
        <v>15</v>
      </c>
      <c r="D5" s="10" t="s">
        <v>16</v>
      </c>
      <c r="E5" s="10" t="s">
        <v>17</v>
      </c>
      <c r="F5" s="10" t="s">
        <v>18</v>
      </c>
      <c r="G5" s="10" t="s">
        <v>19</v>
      </c>
      <c r="H5" s="10" t="s">
        <v>20</v>
      </c>
      <c r="I5" s="10" t="s">
        <v>21</v>
      </c>
      <c r="J5" s="10" t="s">
        <v>22</v>
      </c>
      <c r="K5" s="10" t="s">
        <v>23</v>
      </c>
      <c r="L5" s="10" t="s">
        <v>24</v>
      </c>
      <c r="M5" s="10" t="s">
        <v>25</v>
      </c>
      <c r="N5" s="10" t="s">
        <v>26</v>
      </c>
      <c r="O5" s="10" t="s">
        <v>27</v>
      </c>
      <c r="P5" s="10" t="s">
        <v>28</v>
      </c>
      <c r="Q5" s="10" t="s">
        <v>29</v>
      </c>
      <c r="R5" s="10" t="s">
        <v>30</v>
      </c>
      <c r="S5" s="10" t="s">
        <v>31</v>
      </c>
      <c r="T5" s="10" t="s">
        <v>32</v>
      </c>
    </row>
    <row r="6" spans="1:20" x14ac:dyDescent="0.25">
      <c r="A6" s="7" t="s">
        <v>33</v>
      </c>
      <c r="B6" s="7" t="s">
        <v>34</v>
      </c>
      <c r="C6" s="7" t="s">
        <v>35</v>
      </c>
      <c r="D6" s="11">
        <v>45000</v>
      </c>
      <c r="E6" s="7" t="s">
        <v>36</v>
      </c>
      <c r="F6" s="11">
        <v>41200</v>
      </c>
      <c r="G6" s="11">
        <v>43800</v>
      </c>
      <c r="H6" s="11">
        <v>46100</v>
      </c>
      <c r="I6" s="11">
        <v>44900</v>
      </c>
      <c r="J6" s="11"/>
      <c r="K6" s="11"/>
      <c r="L6" s="11"/>
      <c r="M6" s="11"/>
      <c r="N6" s="11"/>
      <c r="O6" s="11"/>
      <c r="P6" s="11"/>
      <c r="Q6" s="11"/>
      <c r="R6" s="12">
        <f>IF(COUNT(F6:Q6)=0,"",LOOKUP(2,1/(F6:Q6&lt;&gt;""),F6:Q6))</f>
      </c>
      <c r="S6" s="12">
        <f>IF(COUNT(F6:Q6)=0,"",AVERAGE(F6:Q6))</f>
      </c>
      <c r="T6" s="13">
        <f>IF(OR(R6="",D6=""),"",IF(E6="Lower",IF(R6&lt;=D6,"On track",IF(R6&lt;=D6*1.1,"Watch","Off track")),IF(R6&gt;=D6,"On track",IF(R6&gt;=D6*0.9,"Watch","Off track"))))</f>
      </c>
    </row>
    <row r="7" spans="1:20" x14ac:dyDescent="0.25">
      <c r="A7" s="7" t="s">
        <v>37</v>
      </c>
      <c r="B7" s="7" t="s">
        <v>34</v>
      </c>
      <c r="C7" s="7" t="s">
        <v>38</v>
      </c>
      <c r="D7" s="14">
        <v>0.45</v>
      </c>
      <c r="E7" s="7" t="s">
        <v>36</v>
      </c>
      <c r="F7" s="14">
        <v>0.43</v>
      </c>
      <c r="G7" s="14">
        <v>0.44</v>
      </c>
      <c r="H7" s="14">
        <v>0.46</v>
      </c>
      <c r="I7" s="14">
        <v>0.45</v>
      </c>
      <c r="J7" s="14"/>
      <c r="K7" s="14"/>
      <c r="L7" s="14"/>
      <c r="M7" s="14"/>
      <c r="N7" s="14"/>
      <c r="O7" s="14"/>
      <c r="P7" s="14"/>
      <c r="Q7" s="14"/>
      <c r="R7" s="15">
        <f>IF(COUNT(F7:Q7)=0,"",LOOKUP(2,1/(F7:Q7&lt;&gt;""),F7:Q7))</f>
      </c>
      <c r="S7" s="15">
        <f>IF(COUNT(F7:Q7)=0,"",AVERAGE(F7:Q7))</f>
      </c>
      <c r="T7" s="13">
        <f>IF(OR(R7="",D7=""),"",IF(E7="Lower",IF(R7&lt;=D7,"On track",IF(R7&lt;=D7*1.1,"Watch","Off track")),IF(R7&gt;=D7,"On track",IF(R7&gt;=D7*0.9,"Watch","Off track"))))</f>
      </c>
    </row>
    <row r="8" spans="1:20" x14ac:dyDescent="0.25">
      <c r="A8" s="7" t="s">
        <v>39</v>
      </c>
      <c r="B8" s="7" t="s">
        <v>34</v>
      </c>
      <c r="C8" s="7" t="s">
        <v>35</v>
      </c>
      <c r="D8" s="11">
        <v>30000</v>
      </c>
      <c r="E8" s="7" t="s">
        <v>36</v>
      </c>
      <c r="F8" s="11">
        <v>26500</v>
      </c>
      <c r="G8" s="11">
        <v>28900</v>
      </c>
      <c r="H8" s="11">
        <v>31400</v>
      </c>
      <c r="I8" s="11">
        <v>29800</v>
      </c>
      <c r="J8" s="11"/>
      <c r="K8" s="11"/>
      <c r="L8" s="11"/>
      <c r="M8" s="11"/>
      <c r="N8" s="11"/>
      <c r="O8" s="11"/>
      <c r="P8" s="11"/>
      <c r="Q8" s="11"/>
      <c r="R8" s="12">
        <f>IF(COUNT(F8:Q8)=0,"",LOOKUP(2,1/(F8:Q8&lt;&gt;""),F8:Q8))</f>
      </c>
      <c r="S8" s="12">
        <f>IF(COUNT(F8:Q8)=0,"",AVERAGE(F8:Q8))</f>
      </c>
      <c r="T8" s="13">
        <f>IF(OR(R8="",D8=""),"",IF(E8="Lower",IF(R8&lt;=D8,"On track",IF(R8&lt;=D8*1.1,"Watch","Off track")),IF(R8&gt;=D8,"On track",IF(R8&gt;=D8*0.9,"Watch","Off track"))))</f>
      </c>
    </row>
    <row r="9" spans="1:20" x14ac:dyDescent="0.25">
      <c r="A9" s="7" t="s">
        <v>40</v>
      </c>
      <c r="B9" s="7" t="s">
        <v>34</v>
      </c>
      <c r="C9" s="7" t="s">
        <v>41</v>
      </c>
      <c r="D9" s="16">
        <v>30</v>
      </c>
      <c r="E9" s="7" t="s">
        <v>42</v>
      </c>
      <c r="F9" s="16">
        <v>41</v>
      </c>
      <c r="G9" s="16">
        <v>38</v>
      </c>
      <c r="H9" s="16">
        <v>35</v>
      </c>
      <c r="I9" s="16">
        <v>33</v>
      </c>
      <c r="J9" s="16"/>
      <c r="K9" s="16"/>
      <c r="L9" s="16"/>
      <c r="M9" s="16"/>
      <c r="N9" s="16"/>
      <c r="O9" s="16"/>
      <c r="P9" s="16"/>
      <c r="Q9" s="16"/>
      <c r="R9" s="17">
        <f>IF(COUNT(F9:Q9)=0,"",LOOKUP(2,1/(F9:Q9&lt;&gt;""),F9:Q9))</f>
      </c>
      <c r="S9" s="17">
        <f>IF(COUNT(F9:Q9)=0,"",AVERAGE(F9:Q9))</f>
      </c>
      <c r="T9" s="13">
        <f>IF(OR(R9="",D9=""),"",IF(E9="Lower",IF(R9&lt;=D9,"On track",IF(R9&lt;=D9*1.1,"Watch","Off track")),IF(R9&gt;=D9,"On track",IF(R9&gt;=D9*0.9,"Watch","Off track"))))</f>
      </c>
    </row>
    <row r="10" spans="1:20" x14ac:dyDescent="0.25">
      <c r="A10" s="7" t="s">
        <v>43</v>
      </c>
      <c r="B10" s="7" t="s">
        <v>44</v>
      </c>
      <c r="C10" s="7" t="s">
        <v>45</v>
      </c>
      <c r="D10" s="16">
        <v>60</v>
      </c>
      <c r="E10" s="7" t="s">
        <v>36</v>
      </c>
      <c r="F10" s="16">
        <v>52</v>
      </c>
      <c r="G10" s="16">
        <v>64</v>
      </c>
      <c r="H10" s="16">
        <v>58</v>
      </c>
      <c r="I10" s="16">
        <v>71</v>
      </c>
      <c r="J10" s="16"/>
      <c r="K10" s="16"/>
      <c r="L10" s="16"/>
      <c r="M10" s="16"/>
      <c r="N10" s="16"/>
      <c r="O10" s="16"/>
      <c r="P10" s="16"/>
      <c r="Q10" s="16"/>
      <c r="R10" s="17">
        <f>IF(COUNT(F10:Q10)=0,"",LOOKUP(2,1/(F10:Q10&lt;&gt;""),F10:Q10))</f>
      </c>
      <c r="S10" s="17">
        <f>IF(COUNT(F10:Q10)=0,"",AVERAGE(F10:Q10))</f>
      </c>
      <c r="T10" s="13">
        <f>IF(OR(R10="",D10=""),"",IF(E10="Lower",IF(R10&lt;=D10,"On track",IF(R10&lt;=D10*1.1,"Watch","Off track")),IF(R10&gt;=D10,"On track",IF(R10&gt;=D10*0.9,"Watch","Off track"))))</f>
      </c>
    </row>
    <row r="11" spans="1:20" x14ac:dyDescent="0.25">
      <c r="A11" s="7" t="s">
        <v>46</v>
      </c>
      <c r="B11" s="7" t="s">
        <v>44</v>
      </c>
      <c r="C11" s="7" t="s">
        <v>38</v>
      </c>
      <c r="D11" s="14">
        <v>0.2</v>
      </c>
      <c r="E11" s="7" t="s">
        <v>36</v>
      </c>
      <c r="F11" s="14">
        <v>0.17</v>
      </c>
      <c r="G11" s="14">
        <v>0.19</v>
      </c>
      <c r="H11" s="14">
        <v>0.22</v>
      </c>
      <c r="I11" s="14">
        <v>0.21</v>
      </c>
      <c r="J11" s="14"/>
      <c r="K11" s="14"/>
      <c r="L11" s="14"/>
      <c r="M11" s="14"/>
      <c r="N11" s="14"/>
      <c r="O11" s="14"/>
      <c r="P11" s="14"/>
      <c r="Q11" s="14"/>
      <c r="R11" s="15">
        <f>IF(COUNT(F11:Q11)=0,"",LOOKUP(2,1/(F11:Q11&lt;&gt;""),F11:Q11))</f>
      </c>
      <c r="S11" s="15">
        <f>IF(COUNT(F11:Q11)=0,"",AVERAGE(F11:Q11))</f>
      </c>
      <c r="T11" s="13">
        <f>IF(OR(R11="",D11=""),"",IF(E11="Lower",IF(R11&lt;=D11,"On track",IF(R11&lt;=D11*1.1,"Watch","Off track")),IF(R11&gt;=D11,"On track",IF(R11&gt;=D11*0.9,"Watch","Off track"))))</f>
      </c>
    </row>
    <row r="12" spans="1:20" x14ac:dyDescent="0.25">
      <c r="A12" s="7" t="s">
        <v>47</v>
      </c>
      <c r="B12" s="7" t="s">
        <v>48</v>
      </c>
      <c r="C12" s="7" t="s">
        <v>38</v>
      </c>
      <c r="D12" s="14">
        <v>0.9</v>
      </c>
      <c r="E12" s="7" t="s">
        <v>36</v>
      </c>
      <c r="F12" s="14">
        <v>0.88</v>
      </c>
      <c r="G12" s="14">
        <v>0.91</v>
      </c>
      <c r="H12" s="14">
        <v>0.9</v>
      </c>
      <c r="I12" s="14">
        <v>0.92</v>
      </c>
      <c r="J12" s="14"/>
      <c r="K12" s="14"/>
      <c r="L12" s="14"/>
      <c r="M12" s="14"/>
      <c r="N12" s="14"/>
      <c r="O12" s="14"/>
      <c r="P12" s="14"/>
      <c r="Q12" s="14"/>
      <c r="R12" s="15">
        <f>IF(COUNT(F12:Q12)=0,"",LOOKUP(2,1/(F12:Q12&lt;&gt;""),F12:Q12))</f>
      </c>
      <c r="S12" s="15">
        <f>IF(COUNT(F12:Q12)=0,"",AVERAGE(F12:Q12))</f>
      </c>
      <c r="T12" s="13">
        <f>IF(OR(R12="",D12=""),"",IF(E12="Lower",IF(R12&lt;=D12,"On track",IF(R12&lt;=D12*1.1,"Watch","Off track")),IF(R12&gt;=D12,"On track",IF(R12&gt;=D12*0.9,"Watch","Off track"))))</f>
      </c>
    </row>
    <row r="13" spans="1:20" x14ac:dyDescent="0.25">
      <c r="A13" s="7" t="s">
        <v>49</v>
      </c>
      <c r="B13" s="7" t="s">
        <v>48</v>
      </c>
      <c r="C13" s="7" t="s">
        <v>38</v>
      </c>
      <c r="D13" s="14">
        <v>0.02</v>
      </c>
      <c r="E13" s="7" t="s">
        <v>42</v>
      </c>
      <c r="F13" s="14">
        <v>0.031</v>
      </c>
      <c r="G13" s="14">
        <v>0.026</v>
      </c>
      <c r="H13" s="14">
        <v>0.022</v>
      </c>
      <c r="I13" s="14">
        <v>0.019</v>
      </c>
      <c r="J13" s="14"/>
      <c r="K13" s="14"/>
      <c r="L13" s="14"/>
      <c r="M13" s="14"/>
      <c r="N13" s="14"/>
      <c r="O13" s="14"/>
      <c r="P13" s="14"/>
      <c r="Q13" s="14"/>
      <c r="R13" s="15">
        <f>IF(COUNT(F13:Q13)=0,"",LOOKUP(2,1/(F13:Q13&lt;&gt;""),F13:Q13))</f>
      </c>
      <c r="S13" s="15">
        <f>IF(COUNT(F13:Q13)=0,"",AVERAGE(F13:Q13))</f>
      </c>
      <c r="T13" s="13">
        <f>IF(OR(R13="",D13=""),"",IF(E13="Lower",IF(R13&lt;=D13,"On track",IF(R13&lt;=D13*1.1,"Watch","Off track")),IF(R13&gt;=D13,"On track",IF(R13&gt;=D13*0.9,"Watch","Off track"))))</f>
      </c>
    </row>
    <row r="14" spans="1:20" x14ac:dyDescent="0.25">
      <c r="A14" s="7" t="s">
        <v>50</v>
      </c>
      <c r="B14" s="7" t="s">
        <v>51</v>
      </c>
      <c r="C14" s="7" t="s">
        <v>38</v>
      </c>
      <c r="D14" s="14">
        <v>0.95</v>
      </c>
      <c r="E14" s="7" t="s">
        <v>36</v>
      </c>
      <c r="F14" s="14">
        <v>0.92</v>
      </c>
      <c r="G14" s="14">
        <v>0.94</v>
      </c>
      <c r="H14" s="14">
        <v>0.96</v>
      </c>
      <c r="I14" s="14">
        <v>0.95</v>
      </c>
      <c r="J14" s="14"/>
      <c r="K14" s="14"/>
      <c r="L14" s="14"/>
      <c r="M14" s="14"/>
      <c r="N14" s="14"/>
      <c r="O14" s="14"/>
      <c r="P14" s="14"/>
      <c r="Q14" s="14"/>
      <c r="R14" s="15">
        <f>IF(COUNT(F14:Q14)=0,"",LOOKUP(2,1/(F14:Q14&lt;&gt;""),F14:Q14))</f>
      </c>
      <c r="S14" s="15">
        <f>IF(COUNT(F14:Q14)=0,"",AVERAGE(F14:Q14))</f>
      </c>
      <c r="T14" s="13">
        <f>IF(OR(R14="",D14=""),"",IF(E14="Lower",IF(R14&lt;=D14,"On track",IF(R14&lt;=D14*1.1,"Watch","Off track")),IF(R14&gt;=D14,"On track",IF(R14&gt;=D14*0.9,"Watch","Off track"))))</f>
      </c>
    </row>
    <row r="15" spans="1:20" x14ac:dyDescent="0.25">
      <c r="A15" s="7" t="s">
        <v>52</v>
      </c>
      <c r="B15" s="7" t="s">
        <v>53</v>
      </c>
      <c r="C15" s="7" t="s">
        <v>38</v>
      </c>
      <c r="D15" s="14">
        <v>0.15</v>
      </c>
      <c r="E15" s="7" t="s">
        <v>42</v>
      </c>
      <c r="F15" s="14">
        <v>0.18</v>
      </c>
      <c r="G15" s="14">
        <v>0.18</v>
      </c>
      <c r="H15" s="14">
        <v>0.17</v>
      </c>
      <c r="I15" s="14">
        <v>0.16</v>
      </c>
      <c r="J15" s="14"/>
      <c r="K15" s="14"/>
      <c r="L15" s="14"/>
      <c r="M15" s="14"/>
      <c r="N15" s="14"/>
      <c r="O15" s="14"/>
      <c r="P15" s="14"/>
      <c r="Q15" s="14"/>
      <c r="R15" s="15">
        <f>IF(COUNT(F15:Q15)=0,"",LOOKUP(2,1/(F15:Q15&lt;&gt;""),F15:Q15))</f>
      </c>
      <c r="S15" s="15">
        <f>IF(COUNT(F15:Q15)=0,"",AVERAGE(F15:Q15))</f>
      </c>
      <c r="T15" s="13">
        <f>IF(OR(R15="",D15=""),"",IF(E15="Lower",IF(R15&lt;=D15,"On track",IF(R15&lt;=D15*1.1,"Watch","Off track")),IF(R15&gt;=D15,"On track",IF(R15&gt;=D15*0.9,"Watch","Off track"))))</f>
      </c>
    </row>
    <row r="16" spans="1:20" x14ac:dyDescent="0.25">
      <c r="A16" s="7"/>
      <c r="B16" s="7"/>
      <c r="C16" s="7"/>
      <c r="D16" s="16"/>
      <c r="E16" s="7"/>
      <c r="F16" s="16"/>
      <c r="G16" s="16"/>
      <c r="H16" s="16"/>
      <c r="I16" s="16"/>
      <c r="J16" s="16"/>
      <c r="K16" s="16"/>
      <c r="L16" s="16"/>
      <c r="M16" s="16"/>
      <c r="N16" s="16"/>
      <c r="O16" s="16"/>
      <c r="P16" s="16"/>
      <c r="Q16" s="16"/>
      <c r="R16" s="17">
        <f>IF(COUNT(F16:Q16)=0,"",LOOKUP(2,1/(F16:Q16&lt;&gt;""),F16:Q16))</f>
      </c>
      <c r="S16" s="17">
        <f>IF(COUNT(F16:Q16)=0,"",AVERAGE(F16:Q16))</f>
      </c>
      <c r="T16" s="13">
        <f>IF(OR(R16="",D16=""),"",IF(E16="Lower",IF(R16&lt;=D16,"On track",IF(R16&lt;=D16*1.1,"Watch","Off track")),IF(R16&gt;=D16,"On track",IF(R16&gt;=D16*0.9,"Watch","Off track"))))</f>
      </c>
    </row>
    <row r="17" spans="1:20" x14ac:dyDescent="0.25">
      <c r="A17" s="7"/>
      <c r="B17" s="7"/>
      <c r="C17" s="7"/>
      <c r="D17" s="16"/>
      <c r="E17" s="7"/>
      <c r="F17" s="16"/>
      <c r="G17" s="16"/>
      <c r="H17" s="16"/>
      <c r="I17" s="16"/>
      <c r="J17" s="16"/>
      <c r="K17" s="16"/>
      <c r="L17" s="16"/>
      <c r="M17" s="16"/>
      <c r="N17" s="16"/>
      <c r="O17" s="16"/>
      <c r="P17" s="16"/>
      <c r="Q17" s="16"/>
      <c r="R17" s="17">
        <f>IF(COUNT(F17:Q17)=0,"",LOOKUP(2,1/(F17:Q17&lt;&gt;""),F17:Q17))</f>
      </c>
      <c r="S17" s="17">
        <f>IF(COUNT(F17:Q17)=0,"",AVERAGE(F17:Q17))</f>
      </c>
      <c r="T17" s="13">
        <f>IF(OR(R17="",D17=""),"",IF(E17="Lower",IF(R17&lt;=D17,"On track",IF(R17&lt;=D17*1.1,"Watch","Off track")),IF(R17&gt;=D17,"On track",IF(R17&gt;=D17*0.9,"Watch","Off track"))))</f>
      </c>
    </row>
    <row r="18" spans="1:20" x14ac:dyDescent="0.25">
      <c r="A18" s="7"/>
      <c r="B18" s="7"/>
      <c r="C18" s="7"/>
      <c r="D18" s="16"/>
      <c r="E18" s="7"/>
      <c r="F18" s="16"/>
      <c r="G18" s="16"/>
      <c r="H18" s="16"/>
      <c r="I18" s="16"/>
      <c r="J18" s="16"/>
      <c r="K18" s="16"/>
      <c r="L18" s="16"/>
      <c r="M18" s="16"/>
      <c r="N18" s="16"/>
      <c r="O18" s="16"/>
      <c r="P18" s="16"/>
      <c r="Q18" s="16"/>
      <c r="R18" s="17">
        <f>IF(COUNT(F18:Q18)=0,"",LOOKUP(2,1/(F18:Q18&lt;&gt;""),F18:Q18))</f>
      </c>
      <c r="S18" s="17">
        <f>IF(COUNT(F18:Q18)=0,"",AVERAGE(F18:Q18))</f>
      </c>
      <c r="T18" s="13">
        <f>IF(OR(R18="",D18=""),"",IF(E18="Lower",IF(R18&lt;=D18,"On track",IF(R18&lt;=D18*1.1,"Watch","Off track")),IF(R18&gt;=D18,"On track",IF(R18&gt;=D18*0.9,"Watch","Off track"))))</f>
      </c>
    </row>
    <row r="19" spans="1:20" x14ac:dyDescent="0.25">
      <c r="A19" s="7"/>
      <c r="B19" s="7"/>
      <c r="C19" s="7"/>
      <c r="D19" s="16"/>
      <c r="E19" s="7"/>
      <c r="F19" s="16"/>
      <c r="G19" s="16"/>
      <c r="H19" s="16"/>
      <c r="I19" s="16"/>
      <c r="J19" s="16"/>
      <c r="K19" s="16"/>
      <c r="L19" s="16"/>
      <c r="M19" s="16"/>
      <c r="N19" s="16"/>
      <c r="O19" s="16"/>
      <c r="P19" s="16"/>
      <c r="Q19" s="16"/>
      <c r="R19" s="17">
        <f>IF(COUNT(F19:Q19)=0,"",LOOKUP(2,1/(F19:Q19&lt;&gt;""),F19:Q19))</f>
      </c>
      <c r="S19" s="17">
        <f>IF(COUNT(F19:Q19)=0,"",AVERAGE(F19:Q19))</f>
      </c>
      <c r="T19" s="13">
        <f>IF(OR(R19="",D19=""),"",IF(E19="Lower",IF(R19&lt;=D19,"On track",IF(R19&lt;=D19*1.1,"Watch","Off track")),IF(R19&gt;=D19,"On track",IF(R19&gt;=D19*0.9,"Watch","Off track"))))</f>
      </c>
    </row>
    <row r="20" spans="1:20" x14ac:dyDescent="0.25">
      <c r="A20" s="7"/>
      <c r="B20" s="7"/>
      <c r="C20" s="7"/>
      <c r="D20" s="16"/>
      <c r="E20" s="7"/>
      <c r="F20" s="16"/>
      <c r="G20" s="16"/>
      <c r="H20" s="16"/>
      <c r="I20" s="16"/>
      <c r="J20" s="16"/>
      <c r="K20" s="16"/>
      <c r="L20" s="16"/>
      <c r="M20" s="16"/>
      <c r="N20" s="16"/>
      <c r="O20" s="16"/>
      <c r="P20" s="16"/>
      <c r="Q20" s="16"/>
      <c r="R20" s="17">
        <f>IF(COUNT(F20:Q20)=0,"",LOOKUP(2,1/(F20:Q20&lt;&gt;""),F20:Q20))</f>
      </c>
      <c r="S20" s="17">
        <f>IF(COUNT(F20:Q20)=0,"",AVERAGE(F20:Q20))</f>
      </c>
      <c r="T20" s="13">
        <f>IF(OR(R20="",D20=""),"",IF(E20="Lower",IF(R20&lt;=D20,"On track",IF(R20&lt;=D20*1.1,"Watch","Off track")),IF(R20&gt;=D20,"On track",IF(R20&gt;=D20*0.9,"Watch","Off track"))))</f>
      </c>
    </row>
    <row r="21" spans="1:20" x14ac:dyDescent="0.25">
      <c r="A21" s="7"/>
      <c r="B21" s="7"/>
      <c r="C21" s="7"/>
      <c r="D21" s="16"/>
      <c r="E21" s="7"/>
      <c r="F21" s="16"/>
      <c r="G21" s="16"/>
      <c r="H21" s="16"/>
      <c r="I21" s="16"/>
      <c r="J21" s="16"/>
      <c r="K21" s="16"/>
      <c r="L21" s="16"/>
      <c r="M21" s="16"/>
      <c r="N21" s="16"/>
      <c r="O21" s="16"/>
      <c r="P21" s="16"/>
      <c r="Q21" s="16"/>
      <c r="R21" s="17">
        <f>IF(COUNT(F21:Q21)=0,"",LOOKUP(2,1/(F21:Q21&lt;&gt;""),F21:Q21))</f>
      </c>
      <c r="S21" s="17">
        <f>IF(COUNT(F21:Q21)=0,"",AVERAGE(F21:Q21))</f>
      </c>
      <c r="T21" s="13">
        <f>IF(OR(R21="",D21=""),"",IF(E21="Lower",IF(R21&lt;=D21,"On track",IF(R21&lt;=D21*1.1,"Watch","Off track")),IF(R21&gt;=D21,"On track",IF(R21&gt;=D21*0.9,"Watch","Off track"))))</f>
      </c>
    </row>
    <row r="22" spans="1:20" x14ac:dyDescent="0.25">
      <c r="A22" s="7"/>
      <c r="B22" s="7"/>
      <c r="C22" s="7"/>
      <c r="D22" s="16"/>
      <c r="E22" s="7"/>
      <c r="F22" s="16"/>
      <c r="G22" s="16"/>
      <c r="H22" s="16"/>
      <c r="I22" s="16"/>
      <c r="J22" s="16"/>
      <c r="K22" s="16"/>
      <c r="L22" s="16"/>
      <c r="M22" s="16"/>
      <c r="N22" s="16"/>
      <c r="O22" s="16"/>
      <c r="P22" s="16"/>
      <c r="Q22" s="16"/>
      <c r="R22" s="17">
        <f>IF(COUNT(F22:Q22)=0,"",LOOKUP(2,1/(F22:Q22&lt;&gt;""),F22:Q22))</f>
      </c>
      <c r="S22" s="17">
        <f>IF(COUNT(F22:Q22)=0,"",AVERAGE(F22:Q22))</f>
      </c>
      <c r="T22" s="13">
        <f>IF(OR(R22="",D22=""),"",IF(E22="Lower",IF(R22&lt;=D22,"On track",IF(R22&lt;=D22*1.1,"Watch","Off track")),IF(R22&gt;=D22,"On track",IF(R22&gt;=D22*0.9,"Watch","Off track"))))</f>
      </c>
    </row>
    <row r="23" spans="1:20" x14ac:dyDescent="0.25">
      <c r="A23" s="7"/>
      <c r="B23" s="7"/>
      <c r="C23" s="7"/>
      <c r="D23" s="16"/>
      <c r="E23" s="7"/>
      <c r="F23" s="16"/>
      <c r="G23" s="16"/>
      <c r="H23" s="16"/>
      <c r="I23" s="16"/>
      <c r="J23" s="16"/>
      <c r="K23" s="16"/>
      <c r="L23" s="16"/>
      <c r="M23" s="16"/>
      <c r="N23" s="16"/>
      <c r="O23" s="16"/>
      <c r="P23" s="16"/>
      <c r="Q23" s="16"/>
      <c r="R23" s="17">
        <f>IF(COUNT(F23:Q23)=0,"",LOOKUP(2,1/(F23:Q23&lt;&gt;""),F23:Q23))</f>
      </c>
      <c r="S23" s="17">
        <f>IF(COUNT(F23:Q23)=0,"",AVERAGE(F23:Q23))</f>
      </c>
      <c r="T23" s="13">
        <f>IF(OR(R23="",D23=""),"",IF(E23="Lower",IF(R23&lt;=D23,"On track",IF(R23&lt;=D23*1.1,"Watch","Off track")),IF(R23&gt;=D23,"On track",IF(R23&gt;=D23*0.9,"Watch","Off track"))))</f>
      </c>
    </row>
    <row r="24" spans="1:20" x14ac:dyDescent="0.25">
      <c r="A24" s="7"/>
      <c r="B24" s="7"/>
      <c r="C24" s="7"/>
      <c r="D24" s="16"/>
      <c r="E24" s="7"/>
      <c r="F24" s="16"/>
      <c r="G24" s="16"/>
      <c r="H24" s="16"/>
      <c r="I24" s="16"/>
      <c r="J24" s="16"/>
      <c r="K24" s="16"/>
      <c r="L24" s="16"/>
      <c r="M24" s="16"/>
      <c r="N24" s="16"/>
      <c r="O24" s="16"/>
      <c r="P24" s="16"/>
      <c r="Q24" s="16"/>
      <c r="R24" s="17">
        <f>IF(COUNT(F24:Q24)=0,"",LOOKUP(2,1/(F24:Q24&lt;&gt;""),F24:Q24))</f>
      </c>
      <c r="S24" s="17">
        <f>IF(COUNT(F24:Q24)=0,"",AVERAGE(F24:Q24))</f>
      </c>
      <c r="T24" s="13">
        <f>IF(OR(R24="",D24=""),"",IF(E24="Lower",IF(R24&lt;=D24,"On track",IF(R24&lt;=D24*1.1,"Watch","Off track")),IF(R24&gt;=D24,"On track",IF(R24&gt;=D24*0.9,"Watch","Off track"))))</f>
      </c>
    </row>
    <row r="25" spans="1:20" x14ac:dyDescent="0.25">
      <c r="A25" s="7"/>
      <c r="B25" s="7"/>
      <c r="C25" s="7"/>
      <c r="D25" s="16"/>
      <c r="E25" s="7"/>
      <c r="F25" s="16"/>
      <c r="G25" s="16"/>
      <c r="H25" s="16"/>
      <c r="I25" s="16"/>
      <c r="J25" s="16"/>
      <c r="K25" s="16"/>
      <c r="L25" s="16"/>
      <c r="M25" s="16"/>
      <c r="N25" s="16"/>
      <c r="O25" s="16"/>
      <c r="P25" s="16"/>
      <c r="Q25" s="16"/>
      <c r="R25" s="17">
        <f>IF(COUNT(F25:Q25)=0,"",LOOKUP(2,1/(F25:Q25&lt;&gt;""),F25:Q25))</f>
      </c>
      <c r="S25" s="17">
        <f>IF(COUNT(F25:Q25)=0,"",AVERAGE(F25:Q25))</f>
      </c>
      <c r="T25" s="13">
        <f>IF(OR(R25="",D25=""),"",IF(E25="Lower",IF(R25&lt;=D25,"On track",IF(R25&lt;=D25*1.1,"Watch","Off track")),IF(R25&gt;=D25,"On track",IF(R25&gt;=D25*0.9,"Watch","Off track"))))</f>
      </c>
    </row>
    <row r="27" spans="1:2" x14ac:dyDescent="0.25">
      <c r="A27" s="18" t="s">
        <v>54</v>
      </c>
      <c r="B27" s="18">
        <f>COUNTIF(T6:T25,"On track")</f>
      </c>
    </row>
    <row r="28" spans="1:2" x14ac:dyDescent="0.25">
      <c r="A28" s="18" t="s">
        <v>55</v>
      </c>
      <c r="B28" s="18">
        <f>COUNTIF(T6:T25,"Watch")</f>
      </c>
    </row>
    <row r="29" spans="1:2" x14ac:dyDescent="0.25">
      <c r="A29" s="18" t="s">
        <v>56</v>
      </c>
      <c r="B29" s="18">
        <f>COUNTIF(T6:T25,"Off track")</f>
      </c>
    </row>
    <row r="31" ht="24" customHeight="1" spans="1:20" x14ac:dyDescent="0.25">
      <c r="A31" s="8" t="s">
        <v>10</v>
      </c>
      <c r="B31" s="8"/>
      <c r="C31" s="8"/>
      <c r="D31" s="8"/>
      <c r="E31" s="8"/>
      <c r="F31" s="8"/>
      <c r="G31" s="8"/>
      <c r="H31" s="8"/>
      <c r="I31" s="8"/>
      <c r="J31" s="8"/>
      <c r="K31" s="8"/>
      <c r="L31" s="8"/>
      <c r="M31" s="8"/>
      <c r="N31" s="8"/>
      <c r="O31" s="8"/>
      <c r="P31" s="8"/>
      <c r="Q31" s="8"/>
      <c r="R31" s="8"/>
      <c r="S31" s="8"/>
      <c r="T31" s="8"/>
    </row>
  </sheetData>
  <mergeCells count="4">
    <mergeCell ref="A1:T1"/>
    <mergeCell ref="A2:T2"/>
    <mergeCell ref="A3:T3"/>
    <mergeCell ref="A31:T31"/>
  </mergeCells>
  <conditionalFormatting sqref="T6:T25">
    <cfRule type="expression" dxfId="0" priority="1">
      <formula>T6="On track"</formula>
    </cfRule>
    <cfRule type="expression" dxfId="1" priority="2">
      <formula>T6="Watch"</formula>
    </cfRule>
    <cfRule type="expression" dxfId="2" priority="3">
      <formula>T6="Off track"</formula>
    </cfRule>
  </conditionalFormatting>
  <dataValidations count="4">
    <dataValidation type="list" allowBlank="1" sqref="C10:C25">
      <formula1>"$,%,#,days,hours"</formula1>
    </dataValidation>
    <dataValidation type="list" allowBlank="1" sqref="C6:C25">
      <formula1>"$,%,#,days,hours"</formula1>
    </dataValidation>
    <dataValidation type="list" allowBlank="1" sqref="E10:E25">
      <formula1>"Higher,Lower"</formula1>
    </dataValidation>
    <dataValidation type="list" allowBlank="1" sqref="E6:E25">
      <formula1>"Higher,Lower"</formula1>
    </dataValidation>
  </dataValidations>
  <pageMargins left="0.5" right="0.5" top="0.7" bottom="0.7" header="0.3" footer="0.3"/>
  <pageSetup paperSize="9" orientation="landscape" horizontalDpi="4294967295" verticalDpi="4294967295" scale="100" fitToWidth="1" fitToHeight="0"/>
  <headerFooter>
    <oddHeader>&amp;L&amp;"Calibri,Bold"&amp;KD4080BSMBH Consulting&amp;K000000&amp;"Calibri,Regular" | Knowledge Centre&amp;RKPI tracker</oddHeader>
    <oddFooter>&amp;LSMBH Consulting | smbhconsulting.com.au | Version 1.0&amp;RPage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workbookViewId="0" showGridLines="0"/>
  </sheetViews>
  <sheetFormatPr defaultRowHeight="15" outlineLevelRow="0" outlineLevelCol="0" x14ac:dyDescent="55"/>
  <cols>
    <col min="1" max="1" width="32" customWidth="1"/>
    <col min="2" max="2" width="56" customWidth="1"/>
    <col min="3" max="3" width="30" customWidth="1"/>
    <col min="4" max="4" width="16" customWidth="1"/>
  </cols>
  <sheetData>
    <row r="1" spans="1:4" x14ac:dyDescent="0.25">
      <c r="A1" s="1" t="s">
        <v>0</v>
      </c>
      <c r="B1" s="1"/>
      <c r="C1" s="1"/>
      <c r="D1" s="1"/>
    </row>
    <row r="2" spans="1:4" x14ac:dyDescent="0.25">
      <c r="A2" s="2" t="s">
        <v>57</v>
      </c>
      <c r="B2" s="2"/>
      <c r="C2" s="2"/>
      <c r="D2" s="2"/>
    </row>
    <row r="3" ht="30" customHeight="1" spans="1:4" x14ac:dyDescent="0.25">
      <c r="A3" s="3" t="s">
        <v>58</v>
      </c>
      <c r="B3" s="3"/>
      <c r="C3" s="3"/>
      <c r="D3" s="3"/>
    </row>
    <row r="5" ht="30" customHeight="1" spans="1:4" x14ac:dyDescent="0.25">
      <c r="A5" s="9" t="s">
        <v>13</v>
      </c>
      <c r="B5" s="10" t="s">
        <v>59</v>
      </c>
      <c r="C5" s="10" t="s">
        <v>60</v>
      </c>
      <c r="D5" s="10" t="s">
        <v>61</v>
      </c>
    </row>
    <row r="6" spans="1:4" x14ac:dyDescent="0.25">
      <c r="A6" s="19" t="s">
        <v>33</v>
      </c>
      <c r="B6" s="19" t="s">
        <v>62</v>
      </c>
      <c r="C6" s="19" t="s">
        <v>63</v>
      </c>
      <c r="D6" s="19" t="s">
        <v>61</v>
      </c>
    </row>
    <row r="7" spans="1:4" x14ac:dyDescent="0.25">
      <c r="A7" s="19" t="s">
        <v>37</v>
      </c>
      <c r="B7" s="19" t="s">
        <v>64</v>
      </c>
      <c r="C7" s="19" t="s">
        <v>63</v>
      </c>
      <c r="D7" s="19" t="s">
        <v>61</v>
      </c>
    </row>
    <row r="8" spans="1:4" x14ac:dyDescent="0.25">
      <c r="A8" s="19" t="s">
        <v>39</v>
      </c>
      <c r="B8" s="19" t="s">
        <v>65</v>
      </c>
      <c r="C8" s="19" t="s">
        <v>66</v>
      </c>
      <c r="D8" s="19" t="s">
        <v>67</v>
      </c>
    </row>
    <row r="9" spans="1:4" x14ac:dyDescent="0.25">
      <c r="A9" s="19" t="s">
        <v>40</v>
      </c>
      <c r="B9" s="19" t="s">
        <v>68</v>
      </c>
      <c r="C9" s="19" t="s">
        <v>69</v>
      </c>
      <c r="D9" s="19" t="s">
        <v>67</v>
      </c>
    </row>
    <row r="10" spans="1:4" x14ac:dyDescent="0.25">
      <c r="A10" s="19" t="s">
        <v>43</v>
      </c>
      <c r="B10" s="19" t="s">
        <v>70</v>
      </c>
      <c r="C10" s="19" t="s">
        <v>71</v>
      </c>
      <c r="D10" s="19" t="s">
        <v>72</v>
      </c>
    </row>
    <row r="11" spans="1:4" x14ac:dyDescent="0.25">
      <c r="A11" s="19" t="s">
        <v>46</v>
      </c>
      <c r="B11" s="19" t="s">
        <v>73</v>
      </c>
      <c r="C11" s="19" t="s">
        <v>71</v>
      </c>
      <c r="D11" s="19" t="s">
        <v>72</v>
      </c>
    </row>
    <row r="12" spans="1:4" x14ac:dyDescent="0.25">
      <c r="A12" s="19" t="s">
        <v>47</v>
      </c>
      <c r="B12" s="19" t="s">
        <v>74</v>
      </c>
      <c r="C12" s="19" t="s">
        <v>75</v>
      </c>
      <c r="D12" s="19" t="s">
        <v>76</v>
      </c>
    </row>
    <row r="13" spans="1:4" x14ac:dyDescent="0.25">
      <c r="A13" s="19" t="s">
        <v>49</v>
      </c>
      <c r="B13" s="19" t="s">
        <v>77</v>
      </c>
      <c r="C13" s="19" t="s">
        <v>78</v>
      </c>
      <c r="D13" s="19" t="s">
        <v>76</v>
      </c>
    </row>
    <row r="14" spans="1:4" x14ac:dyDescent="0.25">
      <c r="A14" s="19" t="s">
        <v>50</v>
      </c>
      <c r="B14" s="19" t="s">
        <v>79</v>
      </c>
      <c r="C14" s="19" t="s">
        <v>80</v>
      </c>
      <c r="D14" s="19" t="s">
        <v>51</v>
      </c>
    </row>
    <row r="15" spans="1:4" x14ac:dyDescent="0.25">
      <c r="A15" s="19" t="s">
        <v>52</v>
      </c>
      <c r="B15" s="19" t="s">
        <v>81</v>
      </c>
      <c r="C15" s="19" t="s">
        <v>82</v>
      </c>
      <c r="D15" s="19" t="s">
        <v>61</v>
      </c>
    </row>
    <row r="18" ht="24" customHeight="1" spans="1:4" x14ac:dyDescent="0.25">
      <c r="A18" s="8" t="s">
        <v>10</v>
      </c>
      <c r="B18" s="8"/>
      <c r="C18" s="8"/>
      <c r="D18" s="8"/>
    </row>
  </sheetData>
  <mergeCells count="4">
    <mergeCell ref="A1:D1"/>
    <mergeCell ref="A2:D2"/>
    <mergeCell ref="A3:D3"/>
    <mergeCell ref="A18:D18"/>
  </mergeCells>
  <pageMargins left="0.5" right="0.5" top="0.7" bottom="0.7" header="0.3" footer="0.3"/>
  <pageSetup paperSize="9" orientation="portrait" horizontalDpi="4294967295" verticalDpi="4294967295" scale="100" fitToWidth="1" fitToHeight="0"/>
  <headerFooter>
    <oddHeader>&amp;L&amp;"Calibri,Bold"&amp;KD4080BSMBH Consulting&amp;K000000&amp;"Calibri,Regular" | Knowledge Centre&amp;RKPI tracker</oddHeader>
    <oddFooter>&amp;LSMBH Consulting | smbhconsulting.com.au | Version 1.0&amp;RPage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Tracker</vt:lpstr>
      <vt:lpstr>Definitions</vt:lpstr>
    </vt:vector>
  </TitlesOfParts>
  <Company>SMBH Consulting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SMBH Consulting</dc:creator>
  <dc:title>KPI tracker</dc:title>
  <dc:subject/>
  <dc:description/>
  <cp:keywords/>
  <cp:category/>
  <cp:lastModifiedBy>SMBH Consulting</cp:lastModifiedBy>
  <dcterms:created xsi:type="dcterms:W3CDTF">2026-11-06T00:00:00Z</dcterms:created>
  <dcterms:modified xsi:type="dcterms:W3CDTF">2026-11-06T00:00:00Z</dcterms:modified>
</cp:coreProperties>
</file>