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Assumptions" state="visible" r:id="rId5"/>
    <sheet sheetId="3" name="Budget" state="visible" r:id="rId6"/>
    <sheet sheetId="4" name="Break-even" state="visible" r:id="rId7"/>
  </sheets>
  <calcPr calcId="171027" fullCalcOnLoad="1"/>
</workbook>
</file>

<file path=xl/sharedStrings.xml><?xml version="1.0" encoding="utf-8"?>
<sst xmlns="http://schemas.openxmlformats.org/spreadsheetml/2006/main" count="95" uniqueCount="88">
  <si>
    <t>SMBH Consulting  |  Knowledge Centre</t>
  </si>
  <si>
    <t>Financial planning spreadsheet</t>
  </si>
  <si>
    <t>12-month profit and loss budget for an Australian financial year (July to June), with margins and a break-even check.</t>
  </si>
  <si>
    <t>How to use this workbook</t>
  </si>
  <si>
    <t>Go to the Assumptions sheet and set your financial year, super guarantee rate and target margins. Check the current super guarantee rate with the ATO.</t>
  </si>
  <si>
    <t>On the Budget sheet, replace the example figures in the yellow cells with your own monthly estimates. Enter all amounts excluding GST: GST you collect belongs to the ATO and is not income.</t>
  </si>
  <si>
    <t>Rename the revenue and expense lines to suit your business. Totals, gross profit, net profit and margins calculate automatically.</t>
  </si>
  <si>
    <t>Superannuation is calculated from the wages line using the rate on the Assumptions sheet.</t>
  </si>
  <si>
    <t>The Break-even sheet uses your budget to show the monthly sales you need to cover fixed costs.</t>
  </si>
  <si>
    <t>Each month, copy your actual results from your accounting software into a copy of the Budget sheet and compare them line by line.</t>
  </si>
  <si>
    <t>Shaded yellow cells are inputs. Everything else is calculated by formulas; avoid typing over them.</t>
  </si>
  <si>
    <t>SMBH Consulting | smbhconsulting.com.au | Version 1.0, updated 2026-11-06. General information only, not financial, legal or tax advice. Check current rules with the ATO, Fair Work or a registered adviser.</t>
  </si>
  <si>
    <t>Assumptions</t>
  </si>
  <si>
    <t>Change the yellow cells. Formulas on the other sheets read these values.</t>
  </si>
  <si>
    <t>Assumption</t>
  </si>
  <si>
    <t>Value</t>
  </si>
  <si>
    <t>Notes</t>
  </si>
  <si>
    <t>Financial year starting 1 July</t>
  </si>
  <si>
    <t>Australian financial years run 1 July to 30 June.</t>
  </si>
  <si>
    <t>Superannuation guarantee rate</t>
  </si>
  <si>
    <t>12% from 1 July 2025. Check the current rate with the ATO.</t>
  </si>
  <si>
    <t>Target gross margin</t>
  </si>
  <si>
    <t>Gross profit ÷ revenue. Compare with your industry.</t>
  </si>
  <si>
    <t>Target net margin (before tax)</t>
  </si>
  <si>
    <t>Net profit ÷ revenue.</t>
  </si>
  <si>
    <t>Opening cash at bank</t>
  </si>
  <si>
    <t>Cash available on 1 July.</t>
  </si>
  <si>
    <t>12-month profit and loss budget</t>
  </si>
  <si>
    <t>All amounts in AUD excluding GST. Yellow cells are inputs; totals and margins are formulas.</t>
  </si>
  <si>
    <t>Line item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</si>
  <si>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</si>
  <si>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</si>
  <si>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</si>
  <si>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</si>
  <si>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</si>
  <si>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</si>
  <si>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</si>
  <si>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</si>
  <si>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</si>
  <si>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</si>
  <si>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</si>
  <si>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</si>
  <si>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Full year</t>
  </si>
  <si>
    <t>Revenue</t>
  </si>
  <si>
    <t>Sales: main product or service</t>
  </si>
  <si>
    <t>Sales: second product or service</t>
  </si>
  <si>
    <t>Other income</t>
  </si>
  <si>
    <t>Total revenue</t>
  </si>
  <si>
    <t>Cost of goods sold</t>
  </si>
  <si>
    <t>Materials and stock</t>
  </si>
  <si>
    <t>Direct labour and subcontractors</t>
  </si>
  <si>
    <t>Merchant and platform fees</t>
  </si>
  <si>
    <t>Total cost of goods sold</t>
  </si>
  <si>
    <t>Gross profit</t>
  </si>
  <si>
    <t>Gross margin</t>
  </si>
  <si>
    <t>Operating expenses</t>
  </si>
  <si>
    <t>Wages (excluding super)</t>
  </si>
  <si>
    <t>Superannuation</t>
  </si>
  <si>
    <t>Rent and outgoings</t>
  </si>
  <si>
    <t>Marketing and advertising</t>
  </si>
  <si>
    <t>Software and subscriptions</t>
  </si>
  <si>
    <t>Insurance</t>
  </si>
  <si>
    <t>Accounting and legal</t>
  </si>
  <si>
    <t>Phone, internet and utilities</t>
  </si>
  <si>
    <t>Vehicle and travel</t>
  </si>
  <si>
    <t>Bank fees and interest</t>
  </si>
  <si>
    <t>Other expenses</t>
  </si>
  <si>
    <t>Total operating expenses</t>
  </si>
  <si>
    <t>Net profit before tax</t>
  </si>
  <si>
    <t>Net margin</t>
  </si>
  <si>
    <t>Cumulative net profit</t>
  </si>
  <si>
    <t>Margin check vs target</t>
  </si>
  <si>
    <t>Break-even check</t>
  </si>
  <si>
    <t>Uses the full-year figures from the Budget sheet. No inputs needed.</t>
  </si>
  <si>
    <t>Measure</t>
  </si>
  <si>
    <t>How it is worked out</t>
  </si>
  <si>
    <t>Average monthly fixed costs (operating expenses)</t>
  </si>
  <si>
    <t>Full-year operating expenses ÷ 12</t>
  </si>
  <si>
    <t>Full-year gross margin</t>
  </si>
  <si>
    <t>Gross profit ÷ revenue</t>
  </si>
  <si>
    <t>Break-even monthly revenue</t>
  </si>
  <si>
    <t>Fixed costs ÷ gross margin</t>
  </si>
  <si>
    <t>Average budgeted monthly revenue</t>
  </si>
  <si>
    <t>Full-year revenue ÷ 12</t>
  </si>
  <si>
    <t>Margin of safety</t>
  </si>
  <si>
    <t>How far sales can fall before you make a loss</t>
  </si>
  <si>
    <t>Gross margin vs target</t>
  </si>
  <si>
    <t>Compared with the target on the Assumptions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</si>
</sst>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;[Red]-&quot;$&quot;#,##0"/>
  </numFmts>
  <fonts count="10" x14ac:knownFonts="1">
    <font>
      <color theme="1"/>
      <family val="2"/>
      <scheme val="minor"/>
      <sz val="11"/>
      <name val="Calibri"/>
    </font>
    <font>
      <b/>
      <color rgb="FFD4080B"/>
      <sz val="10"/>
    </font>
    <font>
      <b/>
      <color rgb="FF171717"/>
      <sz val="16"/>
    </font>
    <font>
      <i/>
      <color rgb="FF555555"/>
      <sz val="9"/>
    </font>
    <font>
      <b/>
      <sz val="12"/>
    </font>
    <font>
      <b/>
      <color rgb="FFD4080B"/>
    </font>
    <font>
      <i/>
      <color rgb="FF555555"/>
      <sz val="8"/>
    </font>
    <font>
      <b/>
      <color rgb="FFFFFFFF"/>
    </font>
    <font>
      <b/>
    </font>
    <font>
      <i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2B2B2B"/>
      </patternFill>
    </fill>
    <fill>
      <patternFill patternType="solid">
        <fgColor rgb="FFF4F4F5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2" borderId="1" xfId="0" applyFill="1" applyBorder="1"/>
    <xf numFmtId="0" fontId="6" fillId="0" borderId="0" xfId="0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0" borderId="0" xfId="0" applyFont="1"/>
    <xf numFmtId="165" fontId="8" fillId="0" borderId="1" xfId="0" applyNumberFormat="1" applyFont="1" applyBorder="1"/>
    <xf numFmtId="0" fontId="8" fillId="4" borderId="1" xfId="0" applyFont="1" applyFill="1" applyBorder="1"/>
    <xf numFmtId="165" fontId="8" fillId="4" borderId="1" xfId="0" applyNumberFormat="1" applyFont="1" applyFill="1" applyBorder="1"/>
    <xf numFmtId="0" fontId="8" fillId="0" borderId="1" xfId="0" applyFont="1" applyBorder="1"/>
    <xf numFmtId="0" fontId="9" fillId="0" borderId="1" xfId="0" applyFont="1" applyBorder="1"/>
    <xf numFmtId="164" fontId="9" fillId="0" borderId="1" xfId="0" applyNumberFormat="1" applyFont="1" applyBorder="1"/>
    <xf numFmtId="165" fontId="0" fillId="0" borderId="1" xfId="0" applyNumberFormat="1" applyBorder="1"/>
    <xf numFmtId="0" fontId="4" fillId="4" borderId="1" xfId="0" applyFont="1" applyFill="1" applyBorder="1"/>
    <xf numFmtId="165" fontId="4" fillId="4" borderId="1" xfId="0" applyNumberFormat="1" applyFont="1" applyFill="1" applyBorder="1"/>
    <xf numFmtId="0" fontId="8" fillId="0" borderId="0" xfId="0" applyFont="1"/>
    <xf numFmtId="164" fontId="0" fillId="0" borderId="1" xfId="0" applyNumberFormat="1" applyBorder="1"/>
    <xf numFmtId="49" fontId="0" fillId="0" borderId="1" xfId="0" applyNumberFormat="1" applyBorder="1"/>
  </cellXfs>
  <cellStyles count="1">
    <cellStyle name="Normal" xfId="0" builtinId="0"/>
  </cellStyles>
  <dxfs count="1">
    <dxf>
      <font>
        <color rgb="FFD4080B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3" ht="30" customHeight="1" spans="1:2" x14ac:dyDescent="0.25">
      <c r="A3" s="3" t="s">
        <v>2</v>
      </c>
      <c r="B3" s="3"/>
    </row>
    <row r="5" spans="1:1" x14ac:dyDescent="0.25">
      <c r="A5" s="4" t="s">
        <v>3</v>
      </c>
    </row>
    <row r="6" ht="30" customHeight="1" spans="1:2" x14ac:dyDescent="0.25">
      <c r="A6" s="5">
        <v>1</v>
      </c>
      <c r="B6" s="6" t="s">
        <v>4</v>
      </c>
    </row>
    <row r="7" ht="30" customHeight="1" spans="1:2" x14ac:dyDescent="0.25">
      <c r="A7" s="5">
        <v>2</v>
      </c>
      <c r="B7" s="6" t="s">
        <v>5</v>
      </c>
    </row>
    <row r="8" ht="30" customHeight="1" spans="1:2" x14ac:dyDescent="0.25">
      <c r="A8" s="5">
        <v>3</v>
      </c>
      <c r="B8" s="6" t="s">
        <v>6</v>
      </c>
    </row>
    <row r="9" ht="18" customHeight="1" spans="1:2" x14ac:dyDescent="0.25">
      <c r="A9" s="5">
        <v>4</v>
      </c>
      <c r="B9" s="6" t="s">
        <v>7</v>
      </c>
    </row>
    <row r="10" ht="18" customHeight="1" spans="1:2" x14ac:dyDescent="0.25">
      <c r="A10" s="5">
        <v>5</v>
      </c>
      <c r="B10" s="6" t="s">
        <v>8</v>
      </c>
    </row>
    <row r="11" ht="30" customHeight="1" spans="1:2" x14ac:dyDescent="0.25">
      <c r="A11" s="5">
        <v>6</v>
      </c>
      <c r="B11" s="6" t="s">
        <v>9</v>
      </c>
    </row>
    <row r="13" spans="1:2" x14ac:dyDescent="0.25">
      <c r="A13" s="7"/>
      <c r="B13" t="s">
        <v>10</v>
      </c>
    </row>
    <row r="15" ht="24" customHeight="1" spans="1:2" x14ac:dyDescent="0.25">
      <c r="A15" s="8" t="s">
        <v>11</v>
      </c>
      <c r="B15" s="8"/>
    </row>
  </sheetData>
  <mergeCells count="4">
    <mergeCell ref="A1:B1"/>
    <mergeCell ref="A2:B2"/>
    <mergeCell ref="A3:B3"/>
    <mergeCell ref="A15:B15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Centre&amp;RFinancial planning spreadsheet</oddHeader>
    <oddFooter>&amp;LSMBH Consulting | smbhconsulting.com.au | Version 1.0&amp;RPage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8" customWidth="1"/>
    <col min="3" max="3" width="60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12</v>
      </c>
      <c r="B2" s="2"/>
      <c r="C2" s="2"/>
    </row>
    <row r="3" ht="30" customHeight="1" spans="1:3" x14ac:dyDescent="0.25">
      <c r="A3" s="3" t="s">
        <v>13</v>
      </c>
      <c r="B3" s="3"/>
      <c r="C3" s="3"/>
    </row>
    <row r="5" ht="30" customHeight="1" spans="1:3" x14ac:dyDescent="0.25">
      <c r="A5" s="9" t="s">
        <v>14</v>
      </c>
      <c r="B5" s="10" t="s">
        <v>15</v>
      </c>
      <c r="C5" s="10" t="s">
        <v>16</v>
      </c>
    </row>
    <row r="6" spans="1:3" x14ac:dyDescent="0.25">
      <c r="A6" s="11" t="s">
        <v>17</v>
      </c>
      <c r="B6" s="12">
        <v>2026</v>
      </c>
      <c r="C6" s="11" t="s">
        <v>18</v>
      </c>
    </row>
    <row r="7" spans="1:3" x14ac:dyDescent="0.25">
      <c r="A7" s="11" t="s">
        <v>19</v>
      </c>
      <c r="B7" s="13">
        <v>0.12</v>
      </c>
      <c r="C7" s="11" t="s">
        <v>20</v>
      </c>
    </row>
    <row r="8" spans="1:3" x14ac:dyDescent="0.25">
      <c r="A8" s="11" t="s">
        <v>21</v>
      </c>
      <c r="B8" s="13">
        <v>0.45</v>
      </c>
      <c r="C8" s="11" t="s">
        <v>22</v>
      </c>
    </row>
    <row r="9" spans="1:3" x14ac:dyDescent="0.25">
      <c r="A9" s="11" t="s">
        <v>23</v>
      </c>
      <c r="B9" s="13">
        <v>0.12</v>
      </c>
      <c r="C9" s="11" t="s">
        <v>24</v>
      </c>
    </row>
    <row r="10" spans="1:3" x14ac:dyDescent="0.25">
      <c r="A10" s="11" t="s">
        <v>25</v>
      </c>
      <c r="B10" s="14">
        <v>25000</v>
      </c>
      <c r="C10" s="11" t="s">
        <v>26</v>
      </c>
    </row>
    <row r="13" ht="24" customHeight="1" spans="1:3" x14ac:dyDescent="0.25">
      <c r="A13" s="8" t="s">
        <v>11</v>
      </c>
      <c r="B13" s="8"/>
      <c r="C13" s="8"/>
    </row>
  </sheetData>
  <mergeCells count="4">
    <mergeCell ref="A1:C1"/>
    <mergeCell ref="A2:C2"/>
    <mergeCell ref="A3:C3"/>
    <mergeCell ref="A13:C13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Centre&amp;RFinancial planning spreadsheet</oddHeader>
    <oddFooter>&amp;LSMBH Consulting | smbhconsulting.com.au | Version 1.0&amp;RPage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13" width="11" customWidth="1"/>
    <col min="14" max="14" width="13" customWidth="1"/>
  </cols>
  <sheetData>
    <row r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ht="30" customHeight="1" spans="1:14" x14ac:dyDescent="0.25">
      <c r="A5" s="9" t="s">
        <v>29</v>
      </c>
      <c r="B5" s="10" t="s">
        <v>30</v>
      </c>
      <c r="C5" s="10" t="s">
        <v>31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36</v>
      </c>
      <c r="I5" s="10" t="s">
        <v>37</v>
      </c>
      <c r="J5" s="10" t="s">
        <v>38</v>
      </c>
      <c r="K5" s="10" t="s">
        <v>39</v>
      </c>
      <c r="L5" s="10" t="s">
        <v>40</v>
      </c>
      <c r="M5" s="10" t="s">
        <v>41</v>
      </c>
      <c r="N5" s="10" t="s">
        <v>42</v>
      </c>
    </row>
    <row r="6" spans="1:1" x14ac:dyDescent="0.25">
      <c r="A6" s="15" t="s">
        <v>43</v>
      </c>
    </row>
    <row r="7" spans="1:14" x14ac:dyDescent="0.25">
      <c r="A7" s="11" t="s">
        <v>44</v>
      </c>
      <c r="B7" s="14">
        <v>32000</v>
      </c>
      <c r="C7" s="14">
        <v>32640</v>
      </c>
      <c r="D7" s="14">
        <v>33293</v>
      </c>
      <c r="E7" s="14">
        <v>33959</v>
      </c>
      <c r="F7" s="14">
        <v>34638</v>
      </c>
      <c r="G7" s="14">
        <v>35331</v>
      </c>
      <c r="H7" s="14">
        <v>36037</v>
      </c>
      <c r="I7" s="14">
        <v>36758</v>
      </c>
      <c r="J7" s="14">
        <v>37493</v>
      </c>
      <c r="K7" s="14">
        <v>38243</v>
      </c>
      <c r="L7" s="14">
        <v>39008</v>
      </c>
      <c r="M7" s="14">
        <v>39788</v>
      </c>
      <c r="N7" s="16">
        <f>SUM(B7:M7)</f>
      </c>
    </row>
    <row r="8" spans="1:14" x14ac:dyDescent="0.25">
      <c r="A8" s="11" t="s">
        <v>45</v>
      </c>
      <c r="B8" s="14">
        <v>8000</v>
      </c>
      <c r="C8" s="14">
        <v>8080</v>
      </c>
      <c r="D8" s="14">
        <v>8161</v>
      </c>
      <c r="E8" s="14">
        <v>8242</v>
      </c>
      <c r="F8" s="14">
        <v>8325</v>
      </c>
      <c r="G8" s="14">
        <v>8408</v>
      </c>
      <c r="H8" s="14">
        <v>8492</v>
      </c>
      <c r="I8" s="14">
        <v>8577</v>
      </c>
      <c r="J8" s="14">
        <v>8663</v>
      </c>
      <c r="K8" s="14">
        <v>8749</v>
      </c>
      <c r="L8" s="14">
        <v>8837</v>
      </c>
      <c r="M8" s="14">
        <v>8925</v>
      </c>
      <c r="N8" s="16">
        <f>SUM(B8:M8)</f>
      </c>
    </row>
    <row r="9" spans="1:14" x14ac:dyDescent="0.25">
      <c r="A9" s="11" t="s">
        <v>46</v>
      </c>
      <c r="B9" s="14">
        <v>500</v>
      </c>
      <c r="C9" s="14">
        <v>500</v>
      </c>
      <c r="D9" s="14">
        <v>500</v>
      </c>
      <c r="E9" s="14">
        <v>500</v>
      </c>
      <c r="F9" s="14">
        <v>500</v>
      </c>
      <c r="G9" s="14">
        <v>500</v>
      </c>
      <c r="H9" s="14">
        <v>500</v>
      </c>
      <c r="I9" s="14">
        <v>500</v>
      </c>
      <c r="J9" s="14">
        <v>500</v>
      </c>
      <c r="K9" s="14">
        <v>500</v>
      </c>
      <c r="L9" s="14">
        <v>500</v>
      </c>
      <c r="M9" s="14">
        <v>500</v>
      </c>
      <c r="N9" s="16">
        <f>SUM(B9:M9)</f>
      </c>
    </row>
    <row r="10" spans="1:14" x14ac:dyDescent="0.25">
      <c r="A10" s="17" t="s">
        <v>47</v>
      </c>
      <c r="B10" s="18">
        <f>SUM(B7:B9)</f>
      </c>
      <c r="C10" s="18">
        <f>SUM(C7:C9)</f>
      </c>
      <c r="D10" s="18">
        <f>SUM(D7:D9)</f>
      </c>
      <c r="E10" s="18">
        <f>SUM(E7:E9)</f>
      </c>
      <c r="F10" s="18">
        <f>SUM(F7:F9)</f>
      </c>
      <c r="G10" s="18">
        <f>SUM(G7:G9)</f>
      </c>
      <c r="H10" s="18">
        <f>SUM(H7:H9)</f>
      </c>
      <c r="I10" s="18">
        <f>SUM(I7:I9)</f>
      </c>
      <c r="J10" s="18">
        <f>SUM(J7:J9)</f>
      </c>
      <c r="K10" s="18">
        <f>SUM(K7:K9)</f>
      </c>
      <c r="L10" s="18">
        <f>SUM(L7:L9)</f>
      </c>
      <c r="M10" s="18">
        <f>SUM(M7:M9)</f>
      </c>
      <c r="N10" s="18">
        <f>SUM(N7:N9)</f>
      </c>
    </row>
    <row r="12" spans="1:1" x14ac:dyDescent="0.25">
      <c r="A12" s="15" t="s">
        <v>48</v>
      </c>
    </row>
    <row r="13" spans="1:14" x14ac:dyDescent="0.25">
      <c r="A13" s="11" t="s">
        <v>49</v>
      </c>
      <c r="B13" s="14">
        <f>ROUND(B7*0.38,0)</f>
      </c>
      <c r="C13" s="14">
        <f>ROUND(C7*0.38,0)</f>
      </c>
      <c r="D13" s="14">
        <f>ROUND(D7*0.38,0)</f>
      </c>
      <c r="E13" s="14">
        <f>ROUND(E7*0.38,0)</f>
      </c>
      <c r="F13" s="14">
        <f>ROUND(F7*0.38,0)</f>
      </c>
      <c r="G13" s="14">
        <f>ROUND(G7*0.38,0)</f>
      </c>
      <c r="H13" s="14">
        <f>ROUND(H7*0.38,0)</f>
      </c>
      <c r="I13" s="14">
        <f>ROUND(I7*0.38,0)</f>
      </c>
      <c r="J13" s="14">
        <f>ROUND(J7*0.38,0)</f>
      </c>
      <c r="K13" s="14">
        <f>ROUND(K7*0.38,0)</f>
      </c>
      <c r="L13" s="14">
        <f>ROUND(L7*0.38,0)</f>
      </c>
      <c r="M13" s="14">
        <f>ROUND(M7*0.38,0)</f>
      </c>
      <c r="N13" s="16">
        <f>SUM(B13:M13)</f>
      </c>
    </row>
    <row r="14" spans="1:14" x14ac:dyDescent="0.25">
      <c r="A14" s="11" t="s">
        <v>50</v>
      </c>
      <c r="B14" s="14">
        <f>ROUND(B7*0.12,0)</f>
      </c>
      <c r="C14" s="14">
        <f>ROUND(C7*0.12,0)</f>
      </c>
      <c r="D14" s="14">
        <f>ROUND(D7*0.12,0)</f>
      </c>
      <c r="E14" s="14">
        <f>ROUND(E7*0.12,0)</f>
      </c>
      <c r="F14" s="14">
        <f>ROUND(F7*0.12,0)</f>
      </c>
      <c r="G14" s="14">
        <f>ROUND(G7*0.12,0)</f>
      </c>
      <c r="H14" s="14">
        <f>ROUND(H7*0.12,0)</f>
      </c>
      <c r="I14" s="14">
        <f>ROUND(I7*0.12,0)</f>
      </c>
      <c r="J14" s="14">
        <f>ROUND(J7*0.12,0)</f>
      </c>
      <c r="K14" s="14">
        <f>ROUND(K7*0.12,0)</f>
      </c>
      <c r="L14" s="14">
        <f>ROUND(L7*0.12,0)</f>
      </c>
      <c r="M14" s="14">
        <f>ROUND(M7*0.12,0)</f>
      </c>
      <c r="N14" s="16">
        <f>SUM(B14:M14)</f>
      </c>
    </row>
    <row r="15" spans="1:14" x14ac:dyDescent="0.25">
      <c r="A15" s="11" t="s">
        <v>51</v>
      </c>
      <c r="B15" s="14">
        <f>ROUND(B7*0.02,0)</f>
      </c>
      <c r="C15" s="14">
        <f>ROUND(C7*0.02,0)</f>
      </c>
      <c r="D15" s="14">
        <f>ROUND(D7*0.02,0)</f>
      </c>
      <c r="E15" s="14">
        <f>ROUND(E7*0.02,0)</f>
      </c>
      <c r="F15" s="14">
        <f>ROUND(F7*0.02,0)</f>
      </c>
      <c r="G15" s="14">
        <f>ROUND(G7*0.02,0)</f>
      </c>
      <c r="H15" s="14">
        <f>ROUND(H7*0.02,0)</f>
      </c>
      <c r="I15" s="14">
        <f>ROUND(I7*0.02,0)</f>
      </c>
      <c r="J15" s="14">
        <f>ROUND(J7*0.02,0)</f>
      </c>
      <c r="K15" s="14">
        <f>ROUND(K7*0.02,0)</f>
      </c>
      <c r="L15" s="14">
        <f>ROUND(L7*0.02,0)</f>
      </c>
      <c r="M15" s="14">
        <f>ROUND(M7*0.02,0)</f>
      </c>
      <c r="N15" s="16">
        <f>SUM(B15:M15)</f>
      </c>
    </row>
    <row r="16" spans="1:14" x14ac:dyDescent="0.25">
      <c r="A16" s="17" t="s">
        <v>52</v>
      </c>
      <c r="B16" s="18">
        <f>SUM(B13:B15)</f>
      </c>
      <c r="C16" s="18">
        <f>SUM(C13:C15)</f>
      </c>
      <c r="D16" s="18">
        <f>SUM(D13:D15)</f>
      </c>
      <c r="E16" s="18">
        <f>SUM(E13:E15)</f>
      </c>
      <c r="F16" s="18">
        <f>SUM(F13:F15)</f>
      </c>
      <c r="G16" s="18">
        <f>SUM(G13:G15)</f>
      </c>
      <c r="H16" s="18">
        <f>SUM(H13:H15)</f>
      </c>
      <c r="I16" s="18">
        <f>SUM(I13:I15)</f>
      </c>
      <c r="J16" s="18">
        <f>SUM(J13:J15)</f>
      </c>
      <c r="K16" s="18">
        <f>SUM(K13:K15)</f>
      </c>
      <c r="L16" s="18">
        <f>SUM(L13:L15)</f>
      </c>
      <c r="M16" s="18">
        <f>SUM(M13:M15)</f>
      </c>
      <c r="N16" s="18">
        <f>SUM(N13:N15)</f>
      </c>
    </row>
    <row r="18" spans="1:14" x14ac:dyDescent="0.25">
      <c r="A18" s="19" t="s">
        <v>53</v>
      </c>
      <c r="B18" s="16">
        <f>B10-B16</f>
      </c>
      <c r="C18" s="16">
        <f>C10-C16</f>
      </c>
      <c r="D18" s="16">
        <f>D10-D16</f>
      </c>
      <c r="E18" s="16">
        <f>E10-E16</f>
      </c>
      <c r="F18" s="16">
        <f>F10-F16</f>
      </c>
      <c r="G18" s="16">
        <f>G10-G16</f>
      </c>
      <c r="H18" s="16">
        <f>H10-H16</f>
      </c>
      <c r="I18" s="16">
        <f>I10-I16</f>
      </c>
      <c r="J18" s="16">
        <f>J10-J16</f>
      </c>
      <c r="K18" s="16">
        <f>K10-K16</f>
      </c>
      <c r="L18" s="16">
        <f>L10-L16</f>
      </c>
      <c r="M18" s="16">
        <f>M10-M16</f>
      </c>
      <c r="N18" s="16">
        <f>N10-N16</f>
      </c>
    </row>
    <row r="19" spans="1:14" x14ac:dyDescent="0.25">
      <c r="A19" s="20" t="s">
        <v>54</v>
      </c>
      <c r="B19" s="21">
        <f>IF(B10=0,"",B18/B10)</f>
      </c>
      <c r="C19" s="21">
        <f>IF(C10=0,"",C18/C10)</f>
      </c>
      <c r="D19" s="21">
        <f>IF(D10=0,"",D18/D10)</f>
      </c>
      <c r="E19" s="21">
        <f>IF(E10=0,"",E18/E10)</f>
      </c>
      <c r="F19" s="21">
        <f>IF(F10=0,"",F18/F10)</f>
      </c>
      <c r="G19" s="21">
        <f>IF(G10=0,"",G18/G10)</f>
      </c>
      <c r="H19" s="21">
        <f>IF(H10=0,"",H18/H10)</f>
      </c>
      <c r="I19" s="21">
        <f>IF(I10=0,"",I18/I10)</f>
      </c>
      <c r="J19" s="21">
        <f>IF(J10=0,"",J18/J10)</f>
      </c>
      <c r="K19" s="21">
        <f>IF(K10=0,"",K18/K10)</f>
      </c>
      <c r="L19" s="21">
        <f>IF(L10=0,"",L18/L10)</f>
      </c>
      <c r="M19" s="21">
        <f>IF(M10=0,"",M18/M10)</f>
      </c>
      <c r="N19" s="21">
        <f>IF(N10=0,"",N18/N10)</f>
      </c>
    </row>
    <row r="21" spans="1:1" x14ac:dyDescent="0.25">
      <c r="A21" s="15" t="s">
        <v>55</v>
      </c>
    </row>
    <row r="22" spans="1:14" x14ac:dyDescent="0.25">
      <c r="A22" s="11" t="s">
        <v>56</v>
      </c>
      <c r="B22" s="14">
        <v>9500</v>
      </c>
      <c r="C22" s="14">
        <v>9500</v>
      </c>
      <c r="D22" s="14">
        <v>9500</v>
      </c>
      <c r="E22" s="14">
        <v>9500</v>
      </c>
      <c r="F22" s="14">
        <v>9500</v>
      </c>
      <c r="G22" s="14">
        <v>9500</v>
      </c>
      <c r="H22" s="14">
        <v>9500</v>
      </c>
      <c r="I22" s="14">
        <v>9500</v>
      </c>
      <c r="J22" s="14">
        <v>9500</v>
      </c>
      <c r="K22" s="14">
        <v>9500</v>
      </c>
      <c r="L22" s="14">
        <v>9500</v>
      </c>
      <c r="M22" s="14">
        <v>9500</v>
      </c>
      <c r="N22" s="16">
        <f>SUM(B22:M22)</f>
      </c>
    </row>
    <row r="23" spans="1:14" x14ac:dyDescent="0.25">
      <c r="A23" s="11" t="s">
        <v>57</v>
      </c>
      <c r="B23" s="22">
        <f>ROUND(B22*Assumptions!$B$7,0)</f>
      </c>
      <c r="C23" s="22">
        <f>ROUND(C22*Assumptions!$B$7,0)</f>
      </c>
      <c r="D23" s="22">
        <f>ROUND(D22*Assumptions!$B$7,0)</f>
      </c>
      <c r="E23" s="22">
        <f>ROUND(E22*Assumptions!$B$7,0)</f>
      </c>
      <c r="F23" s="22">
        <f>ROUND(F22*Assumptions!$B$7,0)</f>
      </c>
      <c r="G23" s="22">
        <f>ROUND(G22*Assumptions!$B$7,0)</f>
      </c>
      <c r="H23" s="22">
        <f>ROUND(H22*Assumptions!$B$7,0)</f>
      </c>
      <c r="I23" s="22">
        <f>ROUND(I22*Assumptions!$B$7,0)</f>
      </c>
      <c r="J23" s="22">
        <f>ROUND(J22*Assumptions!$B$7,0)</f>
      </c>
      <c r="K23" s="22">
        <f>ROUND(K22*Assumptions!$B$7,0)</f>
      </c>
      <c r="L23" s="22">
        <f>ROUND(L22*Assumptions!$B$7,0)</f>
      </c>
      <c r="M23" s="22">
        <f>ROUND(M22*Assumptions!$B$7,0)</f>
      </c>
      <c r="N23" s="16">
        <f>SUM(B23:M23)</f>
      </c>
    </row>
    <row r="24" spans="1:14" x14ac:dyDescent="0.25">
      <c r="A24" s="11" t="s">
        <v>58</v>
      </c>
      <c r="B24" s="14">
        <v>3200</v>
      </c>
      <c r="C24" s="14">
        <v>3200</v>
      </c>
      <c r="D24" s="14">
        <v>3200</v>
      </c>
      <c r="E24" s="14">
        <v>3200</v>
      </c>
      <c r="F24" s="14">
        <v>3200</v>
      </c>
      <c r="G24" s="14">
        <v>3200</v>
      </c>
      <c r="H24" s="14">
        <v>3200</v>
      </c>
      <c r="I24" s="14">
        <v>3200</v>
      </c>
      <c r="J24" s="14">
        <v>3200</v>
      </c>
      <c r="K24" s="14">
        <v>3200</v>
      </c>
      <c r="L24" s="14">
        <v>3200</v>
      </c>
      <c r="M24" s="14">
        <v>3200</v>
      </c>
      <c r="N24" s="16">
        <f>SUM(B24:M24)</f>
      </c>
    </row>
    <row r="25" spans="1:14" x14ac:dyDescent="0.25">
      <c r="A25" s="11" t="s">
        <v>59</v>
      </c>
      <c r="B25" s="14">
        <v>1500</v>
      </c>
      <c r="C25" s="14">
        <v>1500</v>
      </c>
      <c r="D25" s="14">
        <v>1500</v>
      </c>
      <c r="E25" s="14">
        <v>1500</v>
      </c>
      <c r="F25" s="14">
        <v>1500</v>
      </c>
      <c r="G25" s="14">
        <v>1500</v>
      </c>
      <c r="H25" s="14">
        <v>1500</v>
      </c>
      <c r="I25" s="14">
        <v>1500</v>
      </c>
      <c r="J25" s="14">
        <v>1500</v>
      </c>
      <c r="K25" s="14">
        <v>1500</v>
      </c>
      <c r="L25" s="14">
        <v>1500</v>
      </c>
      <c r="M25" s="14">
        <v>1500</v>
      </c>
      <c r="N25" s="16">
        <f>SUM(B25:M25)</f>
      </c>
    </row>
    <row r="26" spans="1:14" x14ac:dyDescent="0.25">
      <c r="A26" s="11" t="s">
        <v>60</v>
      </c>
      <c r="B26" s="14">
        <v>600</v>
      </c>
      <c r="C26" s="14">
        <v>600</v>
      </c>
      <c r="D26" s="14">
        <v>600</v>
      </c>
      <c r="E26" s="14">
        <v>600</v>
      </c>
      <c r="F26" s="14">
        <v>600</v>
      </c>
      <c r="G26" s="14">
        <v>600</v>
      </c>
      <c r="H26" s="14">
        <v>600</v>
      </c>
      <c r="I26" s="14">
        <v>600</v>
      </c>
      <c r="J26" s="14">
        <v>600</v>
      </c>
      <c r="K26" s="14">
        <v>600</v>
      </c>
      <c r="L26" s="14">
        <v>600</v>
      </c>
      <c r="M26" s="14">
        <v>600</v>
      </c>
      <c r="N26" s="16">
        <f>SUM(B26:M26)</f>
      </c>
    </row>
    <row r="27" spans="1:14" x14ac:dyDescent="0.25">
      <c r="A27" s="11" t="s">
        <v>61</v>
      </c>
      <c r="B27" s="14">
        <v>450</v>
      </c>
      <c r="C27" s="14">
        <v>450</v>
      </c>
      <c r="D27" s="14">
        <v>450</v>
      </c>
      <c r="E27" s="14">
        <v>450</v>
      </c>
      <c r="F27" s="14">
        <v>450</v>
      </c>
      <c r="G27" s="14">
        <v>450</v>
      </c>
      <c r="H27" s="14">
        <v>450</v>
      </c>
      <c r="I27" s="14">
        <v>450</v>
      </c>
      <c r="J27" s="14">
        <v>450</v>
      </c>
      <c r="K27" s="14">
        <v>450</v>
      </c>
      <c r="L27" s="14">
        <v>450</v>
      </c>
      <c r="M27" s="14">
        <v>450</v>
      </c>
      <c r="N27" s="16">
        <f>SUM(B27:M27)</f>
      </c>
    </row>
    <row r="28" spans="1:14" x14ac:dyDescent="0.25">
      <c r="A28" s="11" t="s">
        <v>62</v>
      </c>
      <c r="B28" s="14">
        <v>400</v>
      </c>
      <c r="C28" s="14">
        <v>400</v>
      </c>
      <c r="D28" s="14">
        <v>400</v>
      </c>
      <c r="E28" s="14">
        <v>400</v>
      </c>
      <c r="F28" s="14">
        <v>400</v>
      </c>
      <c r="G28" s="14">
        <v>400</v>
      </c>
      <c r="H28" s="14">
        <v>400</v>
      </c>
      <c r="I28" s="14">
        <v>400</v>
      </c>
      <c r="J28" s="14">
        <v>400</v>
      </c>
      <c r="K28" s="14">
        <v>400</v>
      </c>
      <c r="L28" s="14">
        <v>400</v>
      </c>
      <c r="M28" s="14">
        <v>400</v>
      </c>
      <c r="N28" s="16">
        <f>SUM(B28:M28)</f>
      </c>
    </row>
    <row r="29" spans="1:14" x14ac:dyDescent="0.25">
      <c r="A29" s="11" t="s">
        <v>63</v>
      </c>
      <c r="B29" s="14">
        <v>350</v>
      </c>
      <c r="C29" s="14">
        <v>350</v>
      </c>
      <c r="D29" s="14">
        <v>350</v>
      </c>
      <c r="E29" s="14">
        <v>350</v>
      </c>
      <c r="F29" s="14">
        <v>350</v>
      </c>
      <c r="G29" s="14">
        <v>350</v>
      </c>
      <c r="H29" s="14">
        <v>350</v>
      </c>
      <c r="I29" s="14">
        <v>350</v>
      </c>
      <c r="J29" s="14">
        <v>350</v>
      </c>
      <c r="K29" s="14">
        <v>350</v>
      </c>
      <c r="L29" s="14">
        <v>350</v>
      </c>
      <c r="M29" s="14">
        <v>350</v>
      </c>
      <c r="N29" s="16">
        <f>SUM(B29:M29)</f>
      </c>
    </row>
    <row r="30" spans="1:14" x14ac:dyDescent="0.25">
      <c r="A30" s="11" t="s">
        <v>64</v>
      </c>
      <c r="B30" s="14">
        <v>500</v>
      </c>
      <c r="C30" s="14">
        <v>500</v>
      </c>
      <c r="D30" s="14">
        <v>500</v>
      </c>
      <c r="E30" s="14">
        <v>500</v>
      </c>
      <c r="F30" s="14">
        <v>500</v>
      </c>
      <c r="G30" s="14">
        <v>500</v>
      </c>
      <c r="H30" s="14">
        <v>500</v>
      </c>
      <c r="I30" s="14">
        <v>500</v>
      </c>
      <c r="J30" s="14">
        <v>500</v>
      </c>
      <c r="K30" s="14">
        <v>500</v>
      </c>
      <c r="L30" s="14">
        <v>500</v>
      </c>
      <c r="M30" s="14">
        <v>500</v>
      </c>
      <c r="N30" s="16">
        <f>SUM(B30:M30)</f>
      </c>
    </row>
    <row r="31" spans="1:14" x14ac:dyDescent="0.25">
      <c r="A31" s="11" t="s">
        <v>65</v>
      </c>
      <c r="B31" s="14">
        <v>150</v>
      </c>
      <c r="C31" s="14">
        <v>150</v>
      </c>
      <c r="D31" s="14">
        <v>150</v>
      </c>
      <c r="E31" s="14">
        <v>150</v>
      </c>
      <c r="F31" s="14">
        <v>150</v>
      </c>
      <c r="G31" s="14">
        <v>150</v>
      </c>
      <c r="H31" s="14">
        <v>150</v>
      </c>
      <c r="I31" s="14">
        <v>150</v>
      </c>
      <c r="J31" s="14">
        <v>150</v>
      </c>
      <c r="K31" s="14">
        <v>150</v>
      </c>
      <c r="L31" s="14">
        <v>150</v>
      </c>
      <c r="M31" s="14">
        <v>150</v>
      </c>
      <c r="N31" s="16">
        <f>SUM(B31:M31)</f>
      </c>
    </row>
    <row r="32" spans="1:14" x14ac:dyDescent="0.25">
      <c r="A32" s="11" t="s">
        <v>66</v>
      </c>
      <c r="B32" s="14">
        <v>300</v>
      </c>
      <c r="C32" s="14">
        <v>300</v>
      </c>
      <c r="D32" s="14">
        <v>300</v>
      </c>
      <c r="E32" s="14">
        <v>300</v>
      </c>
      <c r="F32" s="14">
        <v>300</v>
      </c>
      <c r="G32" s="14">
        <v>300</v>
      </c>
      <c r="H32" s="14">
        <v>300</v>
      </c>
      <c r="I32" s="14">
        <v>300</v>
      </c>
      <c r="J32" s="14">
        <v>300</v>
      </c>
      <c r="K32" s="14">
        <v>300</v>
      </c>
      <c r="L32" s="14">
        <v>300</v>
      </c>
      <c r="M32" s="14">
        <v>300</v>
      </c>
      <c r="N32" s="16">
        <f>SUM(B32:M32)</f>
      </c>
    </row>
    <row r="33" spans="1:14" x14ac:dyDescent="0.25">
      <c r="A33" s="17" t="s">
        <v>67</v>
      </c>
      <c r="B33" s="18">
        <f>SUM(B22:B32)</f>
      </c>
      <c r="C33" s="18">
        <f>SUM(C22:C32)</f>
      </c>
      <c r="D33" s="18">
        <f>SUM(D22:D32)</f>
      </c>
      <c r="E33" s="18">
        <f>SUM(E22:E32)</f>
      </c>
      <c r="F33" s="18">
        <f>SUM(F22:F32)</f>
      </c>
      <c r="G33" s="18">
        <f>SUM(G22:G32)</f>
      </c>
      <c r="H33" s="18">
        <f>SUM(H22:H32)</f>
      </c>
      <c r="I33" s="18">
        <f>SUM(I22:I32)</f>
      </c>
      <c r="J33" s="18">
        <f>SUM(J22:J32)</f>
      </c>
      <c r="K33" s="18">
        <f>SUM(K22:K32)</f>
      </c>
      <c r="L33" s="18">
        <f>SUM(L22:L32)</f>
      </c>
      <c r="M33" s="18">
        <f>SUM(M22:M32)</f>
      </c>
      <c r="N33" s="18">
        <f>SUM(N22:N32)</f>
      </c>
    </row>
    <row r="35" spans="1:14" x14ac:dyDescent="0.25">
      <c r="A35" s="23" t="s">
        <v>68</v>
      </c>
      <c r="B35" s="24">
        <f>B18-B33</f>
      </c>
      <c r="C35" s="24">
        <f>C18-C33</f>
      </c>
      <c r="D35" s="24">
        <f>D18-D33</f>
      </c>
      <c r="E35" s="24">
        <f>E18-E33</f>
      </c>
      <c r="F35" s="24">
        <f>F18-F33</f>
      </c>
      <c r="G35" s="24">
        <f>G18-G33</f>
      </c>
      <c r="H35" s="24">
        <f>H18-H33</f>
      </c>
      <c r="I35" s="24">
        <f>I18-I33</f>
      </c>
      <c r="J35" s="24">
        <f>J18-J33</f>
      </c>
      <c r="K35" s="24">
        <f>K18-K33</f>
      </c>
      <c r="L35" s="24">
        <f>L18-L33</f>
      </c>
      <c r="M35" s="24">
        <f>M18-M33</f>
      </c>
      <c r="N35" s="24">
        <f>N18-N33</f>
      </c>
    </row>
    <row r="36" spans="1:14" x14ac:dyDescent="0.25">
      <c r="A36" s="20" t="s">
        <v>69</v>
      </c>
      <c r="B36" s="21">
        <f>IF(B10=0,"",B35/B10)</f>
      </c>
      <c r="C36" s="21">
        <f>IF(C10=0,"",C35/C10)</f>
      </c>
      <c r="D36" s="21">
        <f>IF(D10=0,"",D35/D10)</f>
      </c>
      <c r="E36" s="21">
        <f>IF(E10=0,"",E35/E10)</f>
      </c>
      <c r="F36" s="21">
        <f>IF(F10=0,"",F35/F10)</f>
      </c>
      <c r="G36" s="21">
        <f>IF(G10=0,"",G35/G10)</f>
      </c>
      <c r="H36" s="21">
        <f>IF(H10=0,"",H35/H10)</f>
      </c>
      <c r="I36" s="21">
        <f>IF(I10=0,"",I35/I10)</f>
      </c>
      <c r="J36" s="21">
        <f>IF(J10=0,"",J35/J10)</f>
      </c>
      <c r="K36" s="21">
        <f>IF(K10=0,"",K35/K10)</f>
      </c>
      <c r="L36" s="21">
        <f>IF(L10=0,"",L35/L10)</f>
      </c>
      <c r="M36" s="21">
        <f>IF(M10=0,"",M35/M10)</f>
      </c>
      <c r="N36" s="21">
        <f>IF(N10=0,"",N35/N10)</f>
      </c>
    </row>
    <row r="37" spans="1:14" x14ac:dyDescent="0.25">
      <c r="A37" s="11" t="s">
        <v>70</v>
      </c>
      <c r="B37" s="22">
        <f>B35</f>
      </c>
      <c r="C37" s="22">
        <f>B37+C35</f>
      </c>
      <c r="D37" s="22">
        <f>C37+D35</f>
      </c>
      <c r="E37" s="22">
        <f>D37+E35</f>
      </c>
      <c r="F37" s="22">
        <f>E37+F35</f>
      </c>
      <c r="G37" s="22">
        <f>F37+G35</f>
      </c>
      <c r="H37" s="22">
        <f>G37+H35</f>
      </c>
      <c r="I37" s="22">
        <f>H37+I35</f>
      </c>
      <c r="J37" s="22">
        <f>I37+J35</f>
      </c>
      <c r="K37" s="22">
        <f>J37+K35</f>
      </c>
      <c r="L37" s="22">
        <f>K37+L35</f>
      </c>
      <c r="M37" s="22">
        <f>L37+M35</f>
      </c>
      <c r="N37" s="11"/>
    </row>
    <row r="38" spans="1:14" x14ac:dyDescent="0.25">
      <c r="A38" t="s">
        <v>71</v>
      </c>
      <c r="N38" s="25">
        <f>IF(N36="","",IF(N36&gt;=Assumptions!$B$9,"On target","Below target"))</f>
      </c>
    </row>
    <row r="40" ht="24" customHeight="1" spans="1:14" x14ac:dyDescent="0.25">
      <c r="A40" s="8" t="s">
        <v>11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</sheetData>
  <mergeCells count="4">
    <mergeCell ref="A1:N1"/>
    <mergeCell ref="A2:N2"/>
    <mergeCell ref="A3:N3"/>
    <mergeCell ref="A40:N40"/>
  </mergeCells>
  <conditionalFormatting sqref="B35:N35">
    <cfRule type="cellIs" dxfId="0" priority="1" operator="lessThan">
      <formula>0</formula>
    </cfRule>
  </conditionalFormatting>
  <pageMargins left="0.5" right="0.5" top="0.7" bottom="0.7" header="0.3" footer="0.3"/>
  <pageSetup paperSize="9" orientation="landscape" horizontalDpi="4294967295" verticalDpi="4294967295" scale="100" fitToWidth="1" fitToHeight="0"/>
  <headerFooter>
    <oddHeader>&amp;L&amp;"Calibri,Bold"&amp;KD4080BSMBH Consulting&amp;K000000&amp;"Calibri,Regular" | Knowledge Centre&amp;RFinancial planning spreadsheet</oddHeader>
    <oddFooter>&amp;LSMBH Consulting | smbhconsulting.com.au | Version 1.0&amp;RPage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56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2" t="s">
        <v>72</v>
      </c>
      <c r="B2" s="2"/>
      <c r="C2" s="2"/>
    </row>
    <row r="3" ht="30" customHeight="1" spans="1:3" x14ac:dyDescent="0.25">
      <c r="A3" s="3" t="s">
        <v>73</v>
      </c>
      <c r="B3" s="3"/>
      <c r="C3" s="3"/>
    </row>
    <row r="5" ht="30" customHeight="1" spans="1:3" x14ac:dyDescent="0.25">
      <c r="A5" s="9" t="s">
        <v>74</v>
      </c>
      <c r="B5" s="10" t="s">
        <v>15</v>
      </c>
      <c r="C5" s="10" t="s">
        <v>75</v>
      </c>
    </row>
    <row r="6" spans="1:3" x14ac:dyDescent="0.25">
      <c r="A6" s="11" t="s">
        <v>76</v>
      </c>
      <c r="B6" s="22">
        <f>Budget!N33/12</f>
      </c>
      <c r="C6" s="11" t="s">
        <v>77</v>
      </c>
    </row>
    <row r="7" spans="1:3" x14ac:dyDescent="0.25">
      <c r="A7" s="11" t="s">
        <v>78</v>
      </c>
      <c r="B7" s="26">
        <f>Budget!N19</f>
      </c>
      <c r="C7" s="11" t="s">
        <v>79</v>
      </c>
    </row>
    <row r="8" spans="1:3" x14ac:dyDescent="0.25">
      <c r="A8" s="11" t="s">
        <v>80</v>
      </c>
      <c r="B8" s="16">
        <f>IF(B7&lt;=0,"Gross margin must be above 0",B6/B7)</f>
      </c>
      <c r="C8" s="11" t="s">
        <v>81</v>
      </c>
    </row>
    <row r="9" spans="1:3" x14ac:dyDescent="0.25">
      <c r="A9" s="11" t="s">
        <v>82</v>
      </c>
      <c r="B9" s="22">
        <f>Budget!N10/12</f>
      </c>
      <c r="C9" s="11" t="s">
        <v>83</v>
      </c>
    </row>
    <row r="10" spans="1:3" x14ac:dyDescent="0.25">
      <c r="A10" s="11" t="s">
        <v>84</v>
      </c>
      <c r="B10" s="26">
        <f>IF(ISNUMBER(B8),IF(B9=0,"",(B9-B8)/B9),"")</f>
      </c>
      <c r="C10" s="11" t="s">
        <v>85</v>
      </c>
    </row>
    <row r="11" spans="1:3" x14ac:dyDescent="0.25">
      <c r="A11" s="11" t="s">
        <v>86</v>
      </c>
      <c r="B11" s="27">
        <f>IF(B7&gt;=Assumptions!B8,"At or above target","Below target")</f>
      </c>
      <c r="C11" s="11" t="s">
        <v>87</v>
      </c>
    </row>
    <row r="14" ht="24" customHeight="1" spans="1:3" x14ac:dyDescent="0.25">
      <c r="A14" s="8" t="s">
        <v>11</v>
      </c>
      <c r="B14" s="8"/>
      <c r="C14" s="8"/>
    </row>
  </sheetData>
  <mergeCells count="4">
    <mergeCell ref="A1:C1"/>
    <mergeCell ref="A2:C2"/>
    <mergeCell ref="A3:C3"/>
    <mergeCell ref="A14:C14"/>
  </mergeCells>
  <pageMargins left="0.5" right="0.5" top="0.7" bottom="0.7" header="0.3" footer="0.3"/>
  <pageSetup paperSize="9" orientation="portrait" horizontalDpi="4294967295" verticalDpi="4294967295" scale="100" fitToWidth="1" fitToHeight="0"/>
  <headerFooter>
    <oddHeader>&amp;L&amp;"Calibri,Bold"&amp;KD4080BSMBH Consulting&amp;K000000&amp;"Calibri,Regular" | Knowledge Centre&amp;RFinancial planning spreadsheet</oddHeader>
    <oddFooter>&amp;LSMBH Consulting | smbhconsulting.com.au | Version 1.0&amp;RPage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Assumptions</vt:lpstr>
      <vt:lpstr>Budget</vt:lpstr>
      <vt:lpstr>Break-even</vt:lpstr>
    </vt:vector>
  </TitlesOfParts>
  <Company>SMBH Consulting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SMBH Consulting</dc:creator>
  <dc:title>Financial planning spreadsheet</dc:title>
  <dc:subject/>
  <dc:description/>
  <cp:keywords/>
  <cp:category/>
  <cp:lastModifiedBy>SMBH Consulting</cp:lastModifiedBy>
  <dcterms:created xsi:type="dcterms:W3CDTF">2026-11-06T00:00:00Z</dcterms:created>
  <dcterms:modified xsi:type="dcterms:W3CDTF">2026-11-06T00:00:00Z</dcterms:modified>
</cp:coreProperties>
</file>